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ROK 2023\MCH\5060-Rekonstrukce ul. Juditina_AKTUPR\"/>
    </mc:Choice>
  </mc:AlternateContent>
  <bookViews>
    <workbookView xWindow="0" yWindow="0" windowWidth="0" windowHeight="0"/>
  </bookViews>
  <sheets>
    <sheet name="Rekapitulace stavby" sheetId="1" r:id="rId1"/>
    <sheet name="1 - Rekonstrukce ul. Judi..." sheetId="2" r:id="rId2"/>
    <sheet name="2 - Vedlejší a ostatní ná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Rekonstrukce ul. Judi...'!$C$87:$K$342</definedName>
    <definedName name="_xlnm.Print_Area" localSheetId="1">'1 - Rekonstrukce ul. Judi...'!$C$45:$J$69,'1 - Rekonstrukce ul. Judi...'!$C$75:$K$342</definedName>
    <definedName name="_xlnm.Print_Titles" localSheetId="1">'1 - Rekonstrukce ul. Judi...'!$87:$87</definedName>
    <definedName name="_xlnm._FilterDatabase" localSheetId="2" hidden="1">'2 - Vedlejší a ostatní ná...'!$C$79:$K$91</definedName>
    <definedName name="_xlnm.Print_Area" localSheetId="2">'2 - Vedlejší a ostatní ná...'!$C$45:$J$61,'2 - Vedlejší a ostatní ná...'!$C$67:$K$91</definedName>
    <definedName name="_xlnm.Print_Titles" localSheetId="2">'2 - Vedlejší a ostatní ná...'!$79:$79</definedName>
  </definedNames>
  <calcPr/>
</workbook>
</file>

<file path=xl/calcChain.xml><?xml version="1.0" encoding="utf-8"?>
<calcChain xmlns="http://schemas.openxmlformats.org/spreadsheetml/2006/main">
  <c i="3" l="1" r="R81"/>
  <c r="R80"/>
  <c r="J37"/>
  <c r="J36"/>
  <c i="1" r="AY56"/>
  <c i="3" r="J35"/>
  <c i="1" r="AX56"/>
  <c i="3"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341"/>
  <c r="BH341"/>
  <c r="BG341"/>
  <c r="BF341"/>
  <c r="T341"/>
  <c r="T340"/>
  <c r="R341"/>
  <c r="R340"/>
  <c r="P341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1" r="L50"/>
  <c r="AM50"/>
  <c r="AM49"/>
  <c r="L49"/>
  <c r="AM47"/>
  <c r="L47"/>
  <c r="L45"/>
  <c r="L44"/>
  <c i="2" r="J336"/>
  <c r="BK334"/>
  <c r="J329"/>
  <c r="J289"/>
  <c r="BK282"/>
  <c r="J277"/>
  <c r="J270"/>
  <c r="BK262"/>
  <c r="J260"/>
  <c r="J251"/>
  <c r="BK239"/>
  <c r="J227"/>
  <c r="BK223"/>
  <c r="J206"/>
  <c r="BK183"/>
  <c r="BK165"/>
  <c r="BK150"/>
  <c r="J138"/>
  <c r="BK127"/>
  <c r="J105"/>
  <c r="BK98"/>
  <c r="BK91"/>
  <c r="BK321"/>
  <c r="BK318"/>
  <c r="BK311"/>
  <c r="BK302"/>
  <c r="BK299"/>
  <c r="BK293"/>
  <c r="BK291"/>
  <c r="J291"/>
  <c r="BK287"/>
  <c r="J282"/>
  <c r="BK272"/>
  <c r="BK270"/>
  <c r="BK268"/>
  <c r="J264"/>
  <c r="J253"/>
  <c r="BK251"/>
  <c r="BK245"/>
  <c r="J237"/>
  <c r="BK217"/>
  <c r="J214"/>
  <c r="J199"/>
  <c r="BK169"/>
  <c r="BK161"/>
  <c r="J153"/>
  <c r="J141"/>
  <c r="BK109"/>
  <c r="BK341"/>
  <c r="BK338"/>
  <c r="BK336"/>
  <c r="J334"/>
  <c r="BK331"/>
  <c r="BK329"/>
  <c r="BK326"/>
  <c r="J326"/>
  <c r="BK314"/>
  <c r="BK308"/>
  <c r="J299"/>
  <c r="BK296"/>
  <c r="BK277"/>
  <c r="BK263"/>
  <c r="BK260"/>
  <c r="J258"/>
  <c r="J239"/>
  <c r="J220"/>
  <c r="BK214"/>
  <c r="BK199"/>
  <c r="J187"/>
  <c r="BK179"/>
  <c r="BK167"/>
  <c r="J161"/>
  <c r="BK159"/>
  <c r="BK141"/>
  <c r="BK133"/>
  <c r="J127"/>
  <c r="J117"/>
  <c r="BK113"/>
  <c r="J338"/>
  <c r="J321"/>
  <c r="J316"/>
  <c r="J314"/>
  <c r="J308"/>
  <c r="J280"/>
  <c r="J272"/>
  <c r="J268"/>
  <c r="J263"/>
  <c r="BK255"/>
  <c r="J245"/>
  <c r="BK237"/>
  <c r="J229"/>
  <c r="BK220"/>
  <c r="J217"/>
  <c r="J202"/>
  <c r="BK187"/>
  <c r="J179"/>
  <c r="BK175"/>
  <c r="J159"/>
  <c r="BK153"/>
  <c r="J143"/>
  <c r="J133"/>
  <c r="J125"/>
  <c r="J113"/>
  <c r="BK105"/>
  <c r="BK94"/>
  <c r="J91"/>
  <c i="3" r="J82"/>
  <c r="J91"/>
  <c r="BK89"/>
  <c r="BK87"/>
  <c r="J86"/>
  <c r="BK83"/>
  <c i="2" r="J341"/>
  <c r="J331"/>
  <c r="J324"/>
  <c r="J287"/>
  <c r="BK285"/>
  <c r="BK280"/>
  <c r="BK276"/>
  <c r="BK265"/>
  <c r="BK258"/>
  <c r="BK242"/>
  <c r="BK229"/>
  <c r="BK209"/>
  <c r="J169"/>
  <c r="BK163"/>
  <c r="BK143"/>
  <c r="BK131"/>
  <c r="J94"/>
  <c r="BK324"/>
  <c r="BK316"/>
  <c r="J306"/>
  <c r="J296"/>
  <c r="J293"/>
  <c r="BK289"/>
  <c r="J285"/>
  <c r="BK271"/>
  <c r="J265"/>
  <c r="J255"/>
  <c r="BK248"/>
  <c r="J242"/>
  <c r="BK227"/>
  <c r="BK202"/>
  <c r="J167"/>
  <c r="BK156"/>
  <c r="J150"/>
  <c r="J136"/>
  <c i="1" r="AS54"/>
  <c i="2" r="J302"/>
  <c r="J276"/>
  <c r="J262"/>
  <c r="J248"/>
  <c r="J235"/>
  <c r="J209"/>
  <c r="J194"/>
  <c r="J175"/>
  <c r="J165"/>
  <c r="J156"/>
  <c r="BK138"/>
  <c r="BK125"/>
  <c r="J109"/>
  <c r="J318"/>
  <c r="J311"/>
  <c r="BK306"/>
  <c r="J271"/>
  <c r="BK264"/>
  <c r="BK253"/>
  <c r="BK235"/>
  <c r="J223"/>
  <c r="BK206"/>
  <c r="BK194"/>
  <c r="J183"/>
  <c r="J163"/>
  <c r="BK136"/>
  <c r="J131"/>
  <c r="BK117"/>
  <c r="J98"/>
  <c i="3" r="J87"/>
  <c r="J83"/>
  <c r="BK91"/>
  <c r="BK86"/>
  <c r="BK85"/>
  <c r="J89"/>
  <c r="J85"/>
  <c r="BK82"/>
  <c i="2" l="1" r="BK90"/>
  <c r="J90"/>
  <c r="J61"/>
  <c r="T90"/>
  <c r="P174"/>
  <c r="R174"/>
  <c r="T174"/>
  <c r="R182"/>
  <c r="BK275"/>
  <c r="J275"/>
  <c r="J66"/>
  <c r="P90"/>
  <c r="R90"/>
  <c r="BK174"/>
  <c r="J174"/>
  <c r="J62"/>
  <c r="BK182"/>
  <c r="J182"/>
  <c r="J63"/>
  <c r="P182"/>
  <c r="T182"/>
  <c r="BK252"/>
  <c r="J252"/>
  <c r="J65"/>
  <c r="P252"/>
  <c r="R252"/>
  <c r="T252"/>
  <c r="P275"/>
  <c r="R275"/>
  <c r="T275"/>
  <c r="BK320"/>
  <c r="J320"/>
  <c r="J67"/>
  <c r="P320"/>
  <c r="R320"/>
  <c r="T320"/>
  <c i="3" r="BK81"/>
  <c r="J81"/>
  <c r="J60"/>
  <c r="P81"/>
  <c r="P80"/>
  <c i="1" r="AU56"/>
  <c i="3" r="T81"/>
  <c r="T80"/>
  <c i="2" r="BK250"/>
  <c r="J250"/>
  <c r="J64"/>
  <c r="BK340"/>
  <c r="J340"/>
  <c r="J68"/>
  <c i="3" r="J52"/>
  <c r="F55"/>
  <c r="E48"/>
  <c r="BE82"/>
  <c r="BE87"/>
  <c r="BE83"/>
  <c r="BE85"/>
  <c r="BE86"/>
  <c r="BE89"/>
  <c r="BE91"/>
  <c i="2" r="BE125"/>
  <c r="BE138"/>
  <c r="BE159"/>
  <c r="BE165"/>
  <c r="BE209"/>
  <c r="BE251"/>
  <c r="BE258"/>
  <c r="BE260"/>
  <c r="BE265"/>
  <c r="BE302"/>
  <c r="BE311"/>
  <c r="BE318"/>
  <c r="BE321"/>
  <c r="BE324"/>
  <c r="BE336"/>
  <c r="BE91"/>
  <c r="BE98"/>
  <c r="BE127"/>
  <c r="BE143"/>
  <c r="BE150"/>
  <c r="BE199"/>
  <c r="BE223"/>
  <c r="BE227"/>
  <c r="BE235"/>
  <c r="BE237"/>
  <c r="BE239"/>
  <c r="BE242"/>
  <c r="BE248"/>
  <c r="BE253"/>
  <c r="BE264"/>
  <c r="BE268"/>
  <c r="BE270"/>
  <c r="BE272"/>
  <c r="BE296"/>
  <c r="BE306"/>
  <c r="BE331"/>
  <c r="BE334"/>
  <c r="BE341"/>
  <c r="J52"/>
  <c r="E78"/>
  <c r="F85"/>
  <c r="BE94"/>
  <c r="BE109"/>
  <c r="BE113"/>
  <c r="BE131"/>
  <c r="BE136"/>
  <c r="BE141"/>
  <c r="BE156"/>
  <c r="BE161"/>
  <c r="BE163"/>
  <c r="BE169"/>
  <c r="BE175"/>
  <c r="BE179"/>
  <c r="BE183"/>
  <c r="BE187"/>
  <c r="BE206"/>
  <c r="BE220"/>
  <c r="BE229"/>
  <c r="BE262"/>
  <c r="BE276"/>
  <c r="BE277"/>
  <c r="BE285"/>
  <c r="BE287"/>
  <c r="BE291"/>
  <c r="BE293"/>
  <c r="BE299"/>
  <c r="BE308"/>
  <c r="BE314"/>
  <c r="BE316"/>
  <c r="BE105"/>
  <c r="BE117"/>
  <c r="BE133"/>
  <c r="BE153"/>
  <c r="BE167"/>
  <c r="BE194"/>
  <c r="BE202"/>
  <c r="BE214"/>
  <c r="BE217"/>
  <c r="BE245"/>
  <c r="BE255"/>
  <c r="BE263"/>
  <c r="BE271"/>
  <c r="BE280"/>
  <c r="BE282"/>
  <c r="BE289"/>
  <c r="BE326"/>
  <c r="BE329"/>
  <c r="BE338"/>
  <c r="F34"/>
  <c i="1" r="BA55"/>
  <c i="2" r="F36"/>
  <c i="1" r="BC55"/>
  <c i="3" r="J34"/>
  <c i="1" r="AW56"/>
  <c i="3" r="F37"/>
  <c i="1" r="BD56"/>
  <c i="3" r="F35"/>
  <c i="1" r="BB56"/>
  <c i="3" r="F36"/>
  <c i="1" r="BC56"/>
  <c i="3" r="F34"/>
  <c i="1" r="BA56"/>
  <c i="2" r="F37"/>
  <c i="1" r="BD55"/>
  <c i="2" r="J34"/>
  <c i="1" r="AW55"/>
  <c i="2" r="F35"/>
  <c i="1" r="BB55"/>
  <c i="2" l="1" r="R89"/>
  <c r="R88"/>
  <c r="P89"/>
  <c r="P88"/>
  <c i="1" r="AU55"/>
  <c i="2" r="T89"/>
  <c r="T88"/>
  <c r="BK89"/>
  <c r="J89"/>
  <c r="J60"/>
  <c i="3" r="BK80"/>
  <c r="J80"/>
  <c r="J59"/>
  <c i="1" r="AU54"/>
  <c i="2" r="J33"/>
  <c i="1" r="AV55"/>
  <c r="AT55"/>
  <c r="BB54"/>
  <c r="W31"/>
  <c r="BC54"/>
  <c r="W32"/>
  <c i="3" r="J33"/>
  <c i="1" r="AV56"/>
  <c r="AT56"/>
  <c i="2" r="F33"/>
  <c i="1" r="AZ55"/>
  <c r="BD54"/>
  <c r="W33"/>
  <c r="BA54"/>
  <c r="W30"/>
  <c i="3" r="F33"/>
  <c i="1" r="AZ56"/>
  <c i="2" l="1" r="BK88"/>
  <c r="J88"/>
  <c r="J59"/>
  <c i="3" r="J30"/>
  <c i="1" r="AG56"/>
  <c r="AY54"/>
  <c r="AX54"/>
  <c r="AW54"/>
  <c r="AK30"/>
  <c r="AZ54"/>
  <c r="W29"/>
  <c i="3" l="1" r="J39"/>
  <c i="1" r="AN56"/>
  <c r="AV54"/>
  <c r="AK29"/>
  <c i="2" r="J30"/>
  <c i="1" r="AG55"/>
  <c r="AG54"/>
  <c r="AK26"/>
  <c i="2" l="1" r="J3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<sst xmlns="http://schemas.openxmlformats.org/spreadsheetml/2006/main">
  <si>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</si>
  <si>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</si>
  <si>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</si>
  <si>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</si>
  <si>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</si>
  <si>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{c582b420-a967-4699-8822-9fec50b86de2}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</si>
  <si>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</si>
  <si>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</si>
  <si>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</si>
  <si>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</si>
  <si>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</si>
  <si>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</si>
  <si>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</si>
  <si>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</si>
  <si>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5060_AKT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</si>
  <si>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</si>
  <si>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</si>
  <si>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ul. Juditina</t>
  </si>
  <si>
    <t>KSO:</t>
  </si>
  <si>
    <t/>
  </si>
  <si>
    <t>CC-CZ:</t>
  </si>
  <si>
    <t>Místo:</t>
  </si>
  <si>
    <t>Teplice</t>
  </si>
  <si>
    <t>Datum:</t>
  </si>
  <si>
    <t>22. 2. 2023</t>
  </si>
  <si>
    <t>Zadavatel:</t>
  </si>
  <si>
    <t>IČ:</t>
  </si>
  <si>
    <t>Statutární město Teplice</t>
  </si>
  <si>
    <t>DIČ:</t>
  </si>
  <si>
    <t>Uchazeč:</t>
  </si>
  <si>
    <t>Vyplň údaj</t>
  </si>
  <si>
    <t>Projektant:</t>
  </si>
  <si>
    <t>B-PROJEKTY Teplice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</si>
  <si>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</si>
  <si>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</si>
  <si>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</si>
  <si>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</si>
  <si>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</si>
  <si>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</si>
  <si>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</si>
  <si>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</si>
  <si>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</si>
  <si>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</si>
  <si>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</si>
  <si>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</si>
  <si>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</si>
  <si>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</si>
  <si>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</si>
  <si>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</si>
  <si>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</si>
  <si>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</si>
  <si>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</si>
  <si>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</si>
  <si>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</si>
  <si>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</si>
  <si>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</si>
  <si>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</si>
  <si>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</si>
  <si>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</si>
  <si>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</si>
  <si>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</si>
  <si>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</si>
  <si>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</si>
  <si>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</si>
  <si>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</si>
  <si>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</si>
  <si>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</si>
  <si>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</si>
  <si>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</si>
  <si>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</si>
  <si>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</si>
  <si>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</si>
  <si>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</si>
  <si>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</si>
  <si>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</si>
  <si>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</si>
  <si>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</si>
  <si>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</si>
  <si>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</si>
  <si>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{bf5f4c01-339b-4f3c-a3e3-a2e56bcfb4e3}</t>
  </si>
  <si>
    <t>2</t>
  </si>
  <si>
    <t>Vedlejší a ostatní náklady</t>
  </si>
  <si>
    <t>VON</t>
  </si>
  <si>
    <t>{e313a931-fbee-4c84-bffe-7de11f2e865d}</t>
  </si>
  <si>
    <t>KRYCÍ LIST SOUPISU PRACÍ</t>
  </si>
  <si>
    <t>Objekt:</t>
  </si>
  <si>
    <t>1 - Rekonstrukce ul. Juditina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</si>
  <si>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</si>
  <si>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</si>
  <si>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</si>
  <si>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</si>
  <si>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</si>
  <si>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</si>
  <si>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</si>
  <si>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</si>
  <si>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</si>
  <si>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</si>
  <si>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</si>
  <si>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</si>
  <si>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</si>
  <si>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</si>
  <si>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</si>
  <si>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</si>
  <si>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</si>
  <si>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</si>
  <si>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</si>
  <si>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</si>
  <si>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</si>
  <si>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</si>
  <si>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</si>
  <si>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</si>
  <si>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</si>
  <si>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</si>
  <si>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</si>
  <si>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</si>
  <si>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</si>
  <si>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</si>
  <si>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</si>
  <si>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</si>
  <si>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</si>
  <si>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</si>
  <si>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</si>
  <si>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</si>
  <si>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529665661</t>
  </si>
  <si>
    <t>Online PSC</t>
  </si>
  <si>
    <t>https://podminky.urs.cz/item/CS_URS_2023_01/113106123</t>
  </si>
  <si>
    <t>VV</t>
  </si>
  <si>
    <t>32,0+10,0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</si>
  <si>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</si>
  <si>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</si>
  <si>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-1823027968</t>
  </si>
  <si>
    <t>https://podminky.urs.cz/item/CS_URS_2023_01/113107221</t>
  </si>
  <si>
    <t>odstranění asfaltového chodníku</t>
  </si>
  <si>
    <t>775,0</t>
  </si>
  <si>
    <t>3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</si>
  <si>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</si>
  <si>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</si>
  <si>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-305073291</t>
  </si>
  <si>
    <t>https://podminky.urs.cz/item/CS_URS_2023_01/113107242</t>
  </si>
  <si>
    <t>odstranění asfaltové vozovky</t>
  </si>
  <si>
    <t>1905,0</t>
  </si>
  <si>
    <t>Součet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</si>
  <si>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</si>
  <si>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</si>
  <si>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227926979</t>
  </si>
  <si>
    <t>https://podminky.urs.cz/item/CS_URS_2023_01/113107322</t>
  </si>
  <si>
    <t>vybourání podkladních vrstev z kameniva - tl. 190mm</t>
  </si>
  <si>
    <t>32,0</t>
  </si>
  <si>
    <t>5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</si>
  <si>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</si>
  <si>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</si>
  <si>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-780643137</t>
  </si>
  <si>
    <t>https://podminky.urs.cz/item/CS_URS_2023_01/113107323</t>
  </si>
  <si>
    <t>vybourání podkladních vrstev z kameniva - tl. 240mm</t>
  </si>
  <si>
    <t>10,0+9,0</t>
  </si>
  <si>
    <t>6</t>
  </si>
  <si>
    <t>113154123</t>
  </si>
  <si>
    <t>Frézování živičného podkladu nebo krytu s naložením na dopravní prostředek plochy do 500 m2 bez překážek v trase pruhu šířky přes 0,5 m do 1 m, tloušťky vrstvy 50 mm</t>
  </si>
  <si>
    <t>1462013990</t>
  </si>
  <si>
    <t>https://podminky.urs.cz/item/CS_URS_2023_01/113154123</t>
  </si>
  <si>
    <t>obnova obrusné vrstvy - frézování zámku</t>
  </si>
  <si>
    <t>103,0</t>
  </si>
  <si>
    <t>7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</si>
  <si>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</si>
  <si>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</si>
  <si>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1050288510</t>
  </si>
  <si>
    <t>https://podminky.urs.cz/item/CS_URS_2023_01/113154263</t>
  </si>
  <si>
    <t>frézování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</si>
  <si>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</si>
  <si>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</si>
  <si>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</si>
  <si>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</si>
  <si>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887435107</t>
  </si>
  <si>
    <t>https://podminky.urs.cz/item/CS_URS_2023_01/113202111</t>
  </si>
  <si>
    <t>9</t>
  </si>
  <si>
    <t>122251105</t>
  </si>
  <si>
    <t>Odkopávky a prokopávky nezapažené strojně v hornině třídy těžitelnosti I skupiny 3 přes 500 do 1 000 m3</t>
  </si>
  <si>
    <t>m3</t>
  </si>
  <si>
    <t>-324052045</t>
  </si>
  <si>
    <t>https://podminky.urs.cz/item/CS_URS_2023_01/122251105</t>
  </si>
  <si>
    <t>výkop nevhodného materiálu z podloží</t>
  </si>
  <si>
    <t>1937,0*0,3</t>
  </si>
  <si>
    <t>10</t>
  </si>
  <si>
    <t>129001101</t>
  </si>
  <si>
    <t>Příplatek k cenám vykopávek za ztížení vykopávky v blízkosti podzemního vedení nebo výbušnin v horninách jakékoliv třídy</t>
  </si>
  <si>
    <t>-1902900667</t>
  </si>
  <si>
    <t>https://podminky.urs.cz/item/CS_URS_2023_01/129001101</t>
  </si>
  <si>
    <t>11</t>
  </si>
  <si>
    <t>132254202</t>
  </si>
  <si>
    <t>Hloubení zapažených rýh šířky přes 800 do 2 000 mm strojně s urovnáním dna do předepsaného profilu a spádu v hornině třídy těžitelnosti I skupiny 3 přes 20 do 50 m3</t>
  </si>
  <si>
    <t>-215418918</t>
  </si>
  <si>
    <t>https://podminky.urs.cz/item/CS_URS_2023_01/132254202</t>
  </si>
  <si>
    <t>"přípojky UV" 15,0*1,5</t>
  </si>
  <si>
    <t>12</t>
  </si>
  <si>
    <t>139001101</t>
  </si>
  <si>
    <t>Příplatek k cenám hloubených vykopávek za ztížení vykopávky v blízkosti podzemního vedení nebo výbušnin pro jakoukoliv třídu horniny</t>
  </si>
  <si>
    <t>-2006325206</t>
  </si>
  <si>
    <t>https://podminky.urs.cz/item/CS_URS_2023_01/139001101</t>
  </si>
  <si>
    <t>13</t>
  </si>
  <si>
    <t>151101102</t>
  </si>
  <si>
    <t>Zřízení pažení a rozepření stěn rýh pro podzemní vedení příložné pro jakoukoliv mezerovitost, hloubky přes 2 do 4 m</t>
  </si>
  <si>
    <t>-1828329313</t>
  </si>
  <si>
    <t>https://podminky.urs.cz/item/CS_URS_2023_01/151101102</t>
  </si>
  <si>
    <t>3,0*15,0</t>
  </si>
  <si>
    <t>14</t>
  </si>
  <si>
    <t>151101112</t>
  </si>
  <si>
    <t>Odstranění pažení a rozepření stěn rýh pro podzemní vedení s uložením materiálu na vzdálenost do 3 m od kraje výkopu příložné, hloubky přes 2 do 4 m</t>
  </si>
  <si>
    <t>-481969517</t>
  </si>
  <si>
    <t>https://podminky.urs.cz/item/CS_URS_2023_01/151101112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</si>
  <si>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</si>
  <si>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</si>
  <si>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-1542828401</t>
  </si>
  <si>
    <t>https://podminky.urs.cz/item/CS_URS_2023_01/162751113</t>
  </si>
  <si>
    <t>rýhy pro přípojky - přebytek</t>
  </si>
  <si>
    <t>22,5-16,5</t>
  </si>
  <si>
    <t>16</t>
  </si>
  <si>
    <t>171201221</t>
  </si>
  <si>
    <t>Poplatek za uložení stavebního odpadu na skládce (skládkovné) zeminy a kamení zatříděného do Katalogu odpadů pod kódem 17 05 04</t>
  </si>
  <si>
    <t>t</t>
  </si>
  <si>
    <t>-1455104445</t>
  </si>
  <si>
    <t>https://podminky.urs.cz/item/CS_URS_2023_01/171201221</t>
  </si>
  <si>
    <t>587,1*1,7 'Přepočtené koeficientem množství</t>
  </si>
  <si>
    <t>17</t>
  </si>
  <si>
    <t>174151101</t>
  </si>
  <si>
    <t>Zásyp sypaninou z jakékoliv horniny strojně s uložením výkopku ve vrstvách se zhutněním jam, šachet, rýh nebo kolem objektů v těchto vykopávkách</t>
  </si>
  <si>
    <t>1566235431</t>
  </si>
  <si>
    <t>https://podminky.urs.cz/item/CS_URS_2023_01/174151101</t>
  </si>
  <si>
    <t>"přípojky UV" 15,0*1,1</t>
  </si>
  <si>
    <t>18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</si>
  <si>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</si>
  <si>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</si>
  <si>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-461720962</t>
  </si>
  <si>
    <t>https://podminky.urs.cz/item/CS_URS_2023_01/175151101</t>
  </si>
  <si>
    <t>"přípojky UV" 15*0,4-1,5</t>
  </si>
  <si>
    <t>19</t>
  </si>
  <si>
    <t>M</t>
  </si>
  <si>
    <t>583373310</t>
  </si>
  <si>
    <t>štěrkopísek frakce 0/22</t>
  </si>
  <si>
    <t>-756041445</t>
  </si>
  <si>
    <t>4,5*1,8 'Přepočtené koeficientem množství</t>
  </si>
  <si>
    <t>20</t>
  </si>
  <si>
    <t>181006111</t>
  </si>
  <si>
    <t>Rozprostření zemin schopných zúrodnění v rovině a ve sklonu do 1:5, tloušťka vrstvy do 0,10 m</t>
  </si>
  <si>
    <t>1378633826</t>
  </si>
  <si>
    <t>https://podminky.urs.cz/item/CS_URS_2023_01/181006111</t>
  </si>
  <si>
    <t>10364101</t>
  </si>
  <si>
    <t>zemina pro terénní úpravy - ornice</t>
  </si>
  <si>
    <t>-176137712</t>
  </si>
  <si>
    <t>42,0*0,1*1,5</t>
  </si>
  <si>
    <t>22</t>
  </si>
  <si>
    <t>181411131</t>
  </si>
  <si>
    <t>Založení trávníku na půdě předem připravené plochy do 1000 m2 výsevem včetně utažení parkového v rovině nebo na svahu do 1:5</t>
  </si>
  <si>
    <t>-1789039876</t>
  </si>
  <si>
    <t>https://podminky.urs.cz/item/CS_URS_2023_01/181411131</t>
  </si>
  <si>
    <t>23</t>
  </si>
  <si>
    <t>00572410</t>
  </si>
  <si>
    <t>osivo směs travní parková</t>
  </si>
  <si>
    <t>kg</t>
  </si>
  <si>
    <t>47690508</t>
  </si>
  <si>
    <t>42*0,02 'Přepočtené koeficientem množství</t>
  </si>
  <si>
    <t>24</t>
  </si>
  <si>
    <t>181951112</t>
  </si>
  <si>
    <t>Úprava pláně vyrovnáním výškových rozdílů strojně v hornině třídy těžitelnosti I, skupiny 1 až 3 se zhutněním</t>
  </si>
  <si>
    <t>951413239</t>
  </si>
  <si>
    <t>https://podminky.urs.cz/item/CS_URS_2023_01/181951112</t>
  </si>
  <si>
    <t>"v místě plné konstrukce vozovky" 1905,0</t>
  </si>
  <si>
    <t>" v místě dlážděných chodníků a vjezdů" 775,0</t>
  </si>
  <si>
    <t>Vodorovné konstrukce</t>
  </si>
  <si>
    <t>25</t>
  </si>
  <si>
    <t>451459777</t>
  </si>
  <si>
    <t>Podklad nebo lože pod dlažbu (přídlažbu) Příplatek k cenám za každých dalších i započatých 10 mm tloušťky podkladu nebo lože z cementové malty</t>
  </si>
  <si>
    <t>-1713228790</t>
  </si>
  <si>
    <t>https://podminky.urs.cz/item/CS_URS_2023_01/451459777</t>
  </si>
  <si>
    <t>dvouřádka z žulových kostek - lože z MC 150 mm</t>
  </si>
  <si>
    <t>16,0*10</t>
  </si>
  <si>
    <t>26</t>
  </si>
  <si>
    <t>451573111</t>
  </si>
  <si>
    <t>Lože pod potrubí, stoky a drobné objekty v otevřeném výkopu z písku a štěrkopísku do 63 mm</t>
  </si>
  <si>
    <t>-921965869</t>
  </si>
  <si>
    <t>https://podminky.urs.cz/item/CS_URS_2023_01/451573111</t>
  </si>
  <si>
    <t>"přípojky UV" 15,0*1,0*0,1</t>
  </si>
  <si>
    <t>Komunikace pozemní</t>
  </si>
  <si>
    <t>27</t>
  </si>
  <si>
    <t>564751111</t>
  </si>
  <si>
    <t>Podklad nebo kryt z kameniva hrubého drceného vel. 32-63 mm s rozprostřením a zhutněním plochy přes 100 m2, po zhutnění tl. 150 mm</t>
  </si>
  <si>
    <t>-773333181</t>
  </si>
  <si>
    <t>https://podminky.urs.cz/item/CS_URS_2023_01/564751111</t>
  </si>
  <si>
    <t>sanace aktivní zóny -tl. 300mm</t>
  </si>
  <si>
    <t>1937,0*2</t>
  </si>
  <si>
    <t>28</t>
  </si>
  <si>
    <t>564851111</t>
  </si>
  <si>
    <t>Podklad ze štěrkodrti ŠD s rozprostřením a zhutněním plochy přes 100 m2, po zhutnění tl. 150 mm</t>
  </si>
  <si>
    <t>1396774783</t>
  </si>
  <si>
    <t>https://podminky.urs.cz/item/CS_URS_2023_01/564851111</t>
  </si>
  <si>
    <t>"plná konstrukce asf. vozovky" 1937,0*2</t>
  </si>
  <si>
    <t>"dlážděné chodníky" 533,0</t>
  </si>
  <si>
    <t>varovné pásy na chodnících</t>
  </si>
  <si>
    <t>18,0</t>
  </si>
  <si>
    <t>29</t>
  </si>
  <si>
    <t>564861011</t>
  </si>
  <si>
    <t>Podklad ze štěrkodrti ŠD s rozprostřením a zhutněním plochy jednotlivě do 100 m2, po zhutnění tl. 200 mm</t>
  </si>
  <si>
    <t>1803433618</t>
  </si>
  <si>
    <t>https://podminky.urs.cz/item/CS_URS_2023_01/564861011</t>
  </si>
  <si>
    <t>"dlážděné vjezdy" 85,0</t>
  </si>
  <si>
    <t>"varovné pásy na vjezdech" 18,0</t>
  </si>
  <si>
    <t>30</t>
  </si>
  <si>
    <t>565135121</t>
  </si>
  <si>
    <t>Asfaltový beton vrstva podkladní ACP 16 (obalované kamenivo střednězrnné - OKS) s rozprostřením a zhutněním v pruhu šířky přes 3 m, po zhutnění tl. 50 mm</t>
  </si>
  <si>
    <t>1925667419</t>
  </si>
  <si>
    <t>https://podminky.urs.cz/item/CS_URS_2023_01/565135121</t>
  </si>
  <si>
    <t>"plná konstrukce asf. vozovky" 1937,0</t>
  </si>
  <si>
    <t>31</t>
  </si>
  <si>
    <t>571908111</t>
  </si>
  <si>
    <t>Kryt vymývaným dekoračním kamenivem (kačírkem) tl. 200 mm</t>
  </si>
  <si>
    <t>-1978681328</t>
  </si>
  <si>
    <t>https://podminky.urs.cz/item/CS_URS_2023_01/571908111</t>
  </si>
  <si>
    <t>ochranné ostrůvky z kačírku tl. 150 mm</t>
  </si>
  <si>
    <t>6,0</t>
  </si>
  <si>
    <t>32</t>
  </si>
  <si>
    <t>573111112</t>
  </si>
  <si>
    <t>Postřik infiltrační PI z asfaltu silničního s posypem kamenivem, v množství 1,00 kg/m2</t>
  </si>
  <si>
    <t>1689638421</t>
  </si>
  <si>
    <t>https://podminky.urs.cz/item/CS_URS_2023_01/573111112</t>
  </si>
  <si>
    <t>33</t>
  </si>
  <si>
    <t>573231111</t>
  </si>
  <si>
    <t>Postřik spojovací PS bez posypu kamenivem ze silniční emulze, v množství 0,70 kg/m2</t>
  </si>
  <si>
    <t>-2096445799</t>
  </si>
  <si>
    <t>https://podminky.urs.cz/item/CS_URS_2023_01/573231111</t>
  </si>
  <si>
    <t>"obnova asf. obrusné vrstvy a zámek" 103,0</t>
  </si>
  <si>
    <t>34</t>
  </si>
  <si>
    <t>577134111</t>
  </si>
  <si>
    <t>Asfaltový beton vrstva obrusná ACO 11 (ABS) s rozprostřením a se zhutněním z nemodifikovaného asfaltu v pruhu šířky do 3 m tř. I, po zhutnění tl. 40 mm</t>
  </si>
  <si>
    <t>217092958</t>
  </si>
  <si>
    <t>https://podminky.urs.cz/item/CS_URS_2023_01/577134111</t>
  </si>
  <si>
    <t>35</t>
  </si>
  <si>
    <t>577134121</t>
  </si>
  <si>
    <t>Asfaltový beton vrstva obrusná ACO 11 (ABS) s rozprostřením a se zhutněním z nemodifikovaného asfaltu v pruhu šířky přes 3 m tř. I, po zhutnění tl. 40 mm</t>
  </si>
  <si>
    <t>362420817</t>
  </si>
  <si>
    <t>https://podminky.urs.cz/item/CS_URS_2023_01/577134121</t>
  </si>
  <si>
    <t>36</t>
  </si>
  <si>
    <t>577155122</t>
  </si>
  <si>
    <t>Asfaltový beton vrstva ložní ACL 16 (ABH) s rozprostřením a zhutněním z nemodifikovaného asfaltu v pruhu šířky přes 3 m, po zhutnění tl. 60 mm</t>
  </si>
  <si>
    <t>625204075</t>
  </si>
  <si>
    <t>https://podminky.urs.cz/item/CS_URS_2023_01/577155122</t>
  </si>
  <si>
    <t>37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</si>
  <si>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</si>
  <si>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</si>
  <si>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1613400854</t>
  </si>
  <si>
    <t>https://podminky.urs.cz/item/CS_URS_2023_01/591241111</t>
  </si>
  <si>
    <t>dvouřádka z žulových kostek</t>
  </si>
  <si>
    <t>16,0</t>
  </si>
  <si>
    <t>38</t>
  </si>
  <si>
    <t>58381007</t>
  </si>
  <si>
    <t>kostka štípaná dlažební žula drobná 8/10</t>
  </si>
  <si>
    <t>18035964</t>
  </si>
  <si>
    <t>16*1,02 'Přepočtené koeficientem množství</t>
  </si>
  <si>
    <t>39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</si>
  <si>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</si>
  <si>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</si>
  <si>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-513803401</t>
  </si>
  <si>
    <t>https://podminky.urs.cz/item/CS_URS_2023_01/596211113</t>
  </si>
  <si>
    <t>40</t>
  </si>
  <si>
    <t>59245270</t>
  </si>
  <si>
    <t>dlažba tvar čtverec betonová 100x100x60mm barevná</t>
  </si>
  <si>
    <t>-1730551107</t>
  </si>
  <si>
    <t>533*1,02 'Přepočtené koeficientem množství</t>
  </si>
  <si>
    <t>41</t>
  </si>
  <si>
    <t>59245006</t>
  </si>
  <si>
    <t>dlažba tvar obdélník betonová pro nevidomé 200x100x60mm barevná</t>
  </si>
  <si>
    <t>-1052988949</t>
  </si>
  <si>
    <t>18*1,03 'Přepočtené koeficientem množství</t>
  </si>
  <si>
    <t>42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</si>
  <si>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</si>
  <si>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</si>
  <si>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-29173355</t>
  </si>
  <si>
    <t>https://podminky.urs.cz/item/CS_URS_2023_01/596211211</t>
  </si>
  <si>
    <t>"dlážděné varovné pásy" 18,0</t>
  </si>
  <si>
    <t>43</t>
  </si>
  <si>
    <t>59245226</t>
  </si>
  <si>
    <t>dlažba tvar obdélník betonová pro nevidomé 200x100x80mm barevná</t>
  </si>
  <si>
    <t>191004018</t>
  </si>
  <si>
    <t>P</t>
  </si>
  <si>
    <t>Poznámka k položce:_x000d_
XF4 - nejvyšší třída odolnosti proti chemickým rozmrazovacím látkám_x000d_
 - hloubkově ošetřený výrobek. Úprava zvýrazňuje barevnost výrobků a fakticky zamezuje nasákavosti betonu a výrazně omezuje ulpívání povrchových nečistot, např. žvýkaček. Zároveň zvyšuje odolnost povrchu proti zimním posypovým solím.</t>
  </si>
  <si>
    <t>44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</si>
  <si>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</si>
  <si>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</si>
  <si>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1846171240</t>
  </si>
  <si>
    <t>https://podminky.urs.cz/item/CS_URS_2023_01/596212211</t>
  </si>
  <si>
    <t>45</t>
  </si>
  <si>
    <t>59245009</t>
  </si>
  <si>
    <t>dlažba tvar čtverec betonová 100x100x80mm barevná</t>
  </si>
  <si>
    <t>-1872303130</t>
  </si>
  <si>
    <t>85*1,03 'Přepočtené koeficientem množství</t>
  </si>
  <si>
    <t>Úpravy povrchů, podlahy a osazování výplní</t>
  </si>
  <si>
    <t>46</t>
  </si>
  <si>
    <t>622325259R</t>
  </si>
  <si>
    <t xml:space="preserve">Oprava stávající podezdívky oplocení </t>
  </si>
  <si>
    <t>270932653</t>
  </si>
  <si>
    <t>Trubní vedení</t>
  </si>
  <si>
    <t>47</t>
  </si>
  <si>
    <t>83126319</t>
  </si>
  <si>
    <t>Stavební úprava místa napojení do kanalizace</t>
  </si>
  <si>
    <t>kus</t>
  </si>
  <si>
    <t>1347636368</t>
  </si>
  <si>
    <t>Poznámka k položce:_x000d_
viz Projektová dokumentace</t>
  </si>
  <si>
    <t>48</t>
  </si>
  <si>
    <t>871353121</t>
  </si>
  <si>
    <t>Montáž kanalizačního potrubí z plastů z tvrdého PVC těsněných gumovým kroužkem v otevřeném výkopu ve sklonu do 20 % DN 200</t>
  </si>
  <si>
    <t>1183639062</t>
  </si>
  <si>
    <t>https://podminky.urs.cz/item/CS_URS_2023_01/871353121</t>
  </si>
  <si>
    <t>"přípojky UV" 15,0</t>
  </si>
  <si>
    <t>49</t>
  </si>
  <si>
    <t>28611176</t>
  </si>
  <si>
    <t>trubka kanalizační PVC DN 200x1000mm SN10</t>
  </si>
  <si>
    <t>164330925</t>
  </si>
  <si>
    <t>15*1,015 'Přepočtené koeficientem množství</t>
  </si>
  <si>
    <t>50</t>
  </si>
  <si>
    <t>895941302</t>
  </si>
  <si>
    <t>Osazení vpusti uliční z betonových dílců DN 450 dno s kalištěm</t>
  </si>
  <si>
    <t>1460577879</t>
  </si>
  <si>
    <t>https://podminky.urs.cz/item/CS_URS_2023_01/895941302</t>
  </si>
  <si>
    <t>51</t>
  </si>
  <si>
    <t>59223852</t>
  </si>
  <si>
    <t>dno pro uliční vpusť s kalovou prohlubní betonové 450x300x50mm</t>
  </si>
  <si>
    <t>860864971</t>
  </si>
  <si>
    <t>52</t>
  </si>
  <si>
    <t>CSB.0059707.URS</t>
  </si>
  <si>
    <t>skruž pro uliční vpusť sifon s odtokem 3z PVC DN 200</t>
  </si>
  <si>
    <t>331823874</t>
  </si>
  <si>
    <t>53</t>
  </si>
  <si>
    <t>59223858</t>
  </si>
  <si>
    <t>skruž pro uliční vpusť horní betonová 450x570x50mm</t>
  </si>
  <si>
    <t>-1707158955</t>
  </si>
  <si>
    <t>54</t>
  </si>
  <si>
    <t>830361811</t>
  </si>
  <si>
    <t>Bourání stávajícího potrubí z kameninových trub v otevřeném výkopu DN přes 150 do 250</t>
  </si>
  <si>
    <t>-2034978449</t>
  </si>
  <si>
    <t>https://podminky.urs.cz/item/CS_URS_2023_01/830361811</t>
  </si>
  <si>
    <t>"vybourání stávajících přípojek" 15,0</t>
  </si>
  <si>
    <t>55</t>
  </si>
  <si>
    <t>899204112</t>
  </si>
  <si>
    <t>Osazení mříží litinových včetně rámů a košů na bahno pro třídu zatížení D400, E600</t>
  </si>
  <si>
    <t>407912459</t>
  </si>
  <si>
    <t>https://podminky.urs.cz/item/CS_URS_2023_01/899204112</t>
  </si>
  <si>
    <t>56</t>
  </si>
  <si>
    <t>59223874</t>
  </si>
  <si>
    <t>koš vysoký pro uliční vpusti žárově Pz plech pro rám 500/300mm</t>
  </si>
  <si>
    <t>-961311188</t>
  </si>
  <si>
    <t>57</t>
  </si>
  <si>
    <t>59224481</t>
  </si>
  <si>
    <t>mříž vtoková s rámem pro uliční vpusť 500x500, zatížení 40 tun</t>
  </si>
  <si>
    <t>-214581636</t>
  </si>
  <si>
    <t>58</t>
  </si>
  <si>
    <t>899331111</t>
  </si>
  <si>
    <t>Výšková úprava uličního vstupu nebo vpusti do 200 mm</t>
  </si>
  <si>
    <t>-2129751348</t>
  </si>
  <si>
    <t>https://podminky.urs.cz/item/CS_URS_2023_01/899331111</t>
  </si>
  <si>
    <t>35,0</t>
  </si>
  <si>
    <t>Ostatní konstrukce a práce-bourání</t>
  </si>
  <si>
    <t>59</t>
  </si>
  <si>
    <t>89594118</t>
  </si>
  <si>
    <t>Demontáž vpusti kanalizační uliční z betonových dílců,zaslepení přípojek</t>
  </si>
  <si>
    <t>-2133492387</t>
  </si>
  <si>
    <t>60</t>
  </si>
  <si>
    <t>914511111</t>
  </si>
  <si>
    <t>Montáž sloupku dopravních značek délky do 3,5 m do betonového základu</t>
  </si>
  <si>
    <t>503706366</t>
  </si>
  <si>
    <t>https://podminky.urs.cz/item/CS_URS_2023_01/914511111</t>
  </si>
  <si>
    <t>"zpětná montáž SDZ" 4</t>
  </si>
  <si>
    <t>61</t>
  </si>
  <si>
    <t>915211116</t>
  </si>
  <si>
    <t>Vodorovné dopravní značení stříkaným plastem dělící čára šířky 125 mm souvislá žlutá retroreflexní</t>
  </si>
  <si>
    <t>1303043253</t>
  </si>
  <si>
    <t>https://podminky.urs.cz/item/CS_URS_2023_01/915211116</t>
  </si>
  <si>
    <t>62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</si>
  <si>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</si>
  <si>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</si>
  <si>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-1186942517</t>
  </si>
  <si>
    <t>https://podminky.urs.cz/item/CS_URS_2023_01/916131113</t>
  </si>
  <si>
    <t>36,6+0,3+4,2+4,2</t>
  </si>
  <si>
    <t>63</t>
  </si>
  <si>
    <t>CSB.0019989.URS</t>
  </si>
  <si>
    <t>Obrubník KO přímý (195/600/300)</t>
  </si>
  <si>
    <t>1490005495</t>
  </si>
  <si>
    <t>61*1,01 'Přepočtené koeficientem množství</t>
  </si>
  <si>
    <t>64</t>
  </si>
  <si>
    <t>CSB.0019990.URS</t>
  </si>
  <si>
    <t>Obrubník KO přímý půlka (195/300/300)</t>
  </si>
  <si>
    <t>1634718621</t>
  </si>
  <si>
    <t>1*1,01 'Přepočtené koeficientem množství</t>
  </si>
  <si>
    <t>65</t>
  </si>
  <si>
    <t>CSB.0019988.URS</t>
  </si>
  <si>
    <t>Obrubník KO přechodový 15 pravý (250/600/300)</t>
  </si>
  <si>
    <t>-1882735206</t>
  </si>
  <si>
    <t>7*1,01 'Přepočtené koeficientem množství</t>
  </si>
  <si>
    <t>66</t>
  </si>
  <si>
    <t>CSB.0019987.URS</t>
  </si>
  <si>
    <t>Obrubník KO přechodový 15 levý (250/600/300)</t>
  </si>
  <si>
    <t>-1991248153</t>
  </si>
  <si>
    <t>67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</si>
  <si>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</si>
  <si>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</si>
  <si>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1779395634</t>
  </si>
  <si>
    <t>https://podminky.urs.cz/item/CS_URS_2023_01/916131213</t>
  </si>
  <si>
    <t>419,0+14,0+15,0+90,0+9,4</t>
  </si>
  <si>
    <t>68</t>
  </si>
  <si>
    <t>59217031</t>
  </si>
  <si>
    <t>obrubník betonový silniční 1000x150x250mm</t>
  </si>
  <si>
    <t>615626860</t>
  </si>
  <si>
    <t>Poznámka k položce:_x000d_
XF4 - nejvyšší třída odolnosti proti chemickým rozmrazovacím látkám</t>
  </si>
  <si>
    <t>419*1,01 'Přepočtené koeficientem množství</t>
  </si>
  <si>
    <t>69</t>
  </si>
  <si>
    <t>59217029</t>
  </si>
  <si>
    <t>obrubník betonový silniční nájezdový 1000x150x150mm</t>
  </si>
  <si>
    <t>1917680941</t>
  </si>
  <si>
    <t>90*1,01 'Přepočtené koeficientem množství</t>
  </si>
  <si>
    <t>70</t>
  </si>
  <si>
    <t>59217030</t>
  </si>
  <si>
    <t>obrubník betonový silniční přechodový 1000x150x150-250mm</t>
  </si>
  <si>
    <t>942302995</t>
  </si>
  <si>
    <t>14,0+15,0</t>
  </si>
  <si>
    <t>29*1,01 'Přepočtené koeficientem množství</t>
  </si>
  <si>
    <t>71</t>
  </si>
  <si>
    <t>LSV.500124</t>
  </si>
  <si>
    <t>obruba H25 oblouk vnější R1000 (150x780x250)</t>
  </si>
  <si>
    <t>-1090552373</t>
  </si>
  <si>
    <t>12*1,01 'Přepočtené koeficientem množství</t>
  </si>
  <si>
    <t>72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</si>
  <si>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</si>
  <si>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</si>
  <si>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526482094</t>
  </si>
  <si>
    <t>https://podminky.urs.cz/item/CS_URS_2023_01/916231213</t>
  </si>
  <si>
    <t>"rozhraní ploch" 98,0</t>
  </si>
  <si>
    <t>73</t>
  </si>
  <si>
    <t>59217002</t>
  </si>
  <si>
    <t>obrubník betonový zahradní šedý 1000x50x200mm</t>
  </si>
  <si>
    <t>-473629341</t>
  </si>
  <si>
    <t>98*1,01 'Přepočtené koeficientem množství</t>
  </si>
  <si>
    <t>74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</si>
  <si>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</si>
  <si>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</si>
  <si>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2008713560</t>
  </si>
  <si>
    <t>https://podminky.urs.cz/item/CS_URS_2023_01/919732211</t>
  </si>
  <si>
    <t>75</t>
  </si>
  <si>
    <t>919735113</t>
  </si>
  <si>
    <t>Řezání stávajícího živičného krytu nebo podkladu hloubky přes 100 do 150 mm</t>
  </si>
  <si>
    <t>-1162562746</t>
  </si>
  <si>
    <t>https://podminky.urs.cz/item/CS_URS_2023_01/919735113</t>
  </si>
  <si>
    <t>76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</si>
  <si>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</si>
  <si>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</si>
  <si>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1981132230</t>
  </si>
  <si>
    <t>https://podminky.urs.cz/item/CS_URS_2023_01/966006132</t>
  </si>
  <si>
    <t>997</t>
  </si>
  <si>
    <t>Přesun sutě</t>
  </si>
  <si>
    <t>77</t>
  </si>
  <si>
    <t>997013867</t>
  </si>
  <si>
    <t>Poplatek za uložení stavebního odpadu na recyklační skládce (skládkovné) z tašek a keramických výrobků zatříděného do Katalogu odpadů pod kódem 17 01 03</t>
  </si>
  <si>
    <t>-992860017</t>
  </si>
  <si>
    <t>https://podminky.urs.cz/item/CS_URS_2023_01/997013867</t>
  </si>
  <si>
    <t>"kameninové potrubí" 0,975</t>
  </si>
  <si>
    <t>78</t>
  </si>
  <si>
    <t>997221551</t>
  </si>
  <si>
    <t>Vodorovná doprava suti bez naložení, ale se složením a s hrubým urovnáním ze sypkých materiálů, na vzdálenost do 1 km</t>
  </si>
  <si>
    <t>-1399194326</t>
  </si>
  <si>
    <t>https://podminky.urs.cz/item/CS_URS_2023_01/997221551</t>
  </si>
  <si>
    <t>79</t>
  </si>
  <si>
    <t>997221559</t>
  </si>
  <si>
    <t>Vodorovná doprava suti bez naložení, ale se složením a s hrubým urovnáním Příplatek k ceně za každý další i započatý 1 km přes 1 km</t>
  </si>
  <si>
    <t>-1309679678</t>
  </si>
  <si>
    <t>https://podminky.urs.cz/item/CS_URS_2023_01/997221559</t>
  </si>
  <si>
    <t>469,435*5 'Přepočtené koeficientem množství</t>
  </si>
  <si>
    <t>80</t>
  </si>
  <si>
    <t>997221561</t>
  </si>
  <si>
    <t>Vodorovná doprava suti bez naložení, ale se složením a s hrubým urovnáním z kusových materiálů, na vzdálenost do 1 km</t>
  </si>
  <si>
    <t>-1805579175</t>
  </si>
  <si>
    <t>https://podminky.urs.cz/item/CS_URS_2023_01/997221561</t>
  </si>
  <si>
    <t>81</t>
  </si>
  <si>
    <t>997221569</t>
  </si>
  <si>
    <t>-1221422042</t>
  </si>
  <si>
    <t>https://podminky.urs.cz/item/CS_URS_2023_01/997221569</t>
  </si>
  <si>
    <t>738,792*5 'Přepočtené koeficientem množství</t>
  </si>
  <si>
    <t>82</t>
  </si>
  <si>
    <t>997013861</t>
  </si>
  <si>
    <t>Poplatek za uložení stavebního odpadu na recyklační skládce (skládkovné) z prostého betonu zatříděného do Katalogu odpadů pod kódem 17 01 01</t>
  </si>
  <si>
    <t>-1407042840</t>
  </si>
  <si>
    <t>https://podminky.urs.cz/item/CS_URS_2023_01/997013861</t>
  </si>
  <si>
    <t>83</t>
  </si>
  <si>
    <t>997013875</t>
  </si>
  <si>
    <t>Poplatek za uložení stavebního odpadu na recyklační skládce (skládkovné) asfaltového bez obsahu dehtu zatříděného do Katalogu odpadů pod kódem 17 03 02</t>
  </si>
  <si>
    <t>-1991495055</t>
  </si>
  <si>
    <t>https://podminky.urs.cz/item/CS_URS_2023_01/997013875</t>
  </si>
  <si>
    <t>84</t>
  </si>
  <si>
    <t>997013873</t>
  </si>
  <si>
    <t>Poplatek za uložení stavebního odpadu na recyklační skládce (skládkovné) zeminy a kamení zatříděného do Katalogu odpadů pod kódem 17 05 04</t>
  </si>
  <si>
    <t>-1217135244</t>
  </si>
  <si>
    <t>https://podminky.urs.cz/item/CS_URS_2023_01/997013873</t>
  </si>
  <si>
    <t>998</t>
  </si>
  <si>
    <t>Přesun hmot</t>
  </si>
  <si>
    <t>85</t>
  </si>
  <si>
    <t>998225111</t>
  </si>
  <si>
    <t>Přesun hmot pro komunikace s krytem z kameniva, monolitickým betonovým nebo živičným dopravní vzdálenost do 200 m jakékoliv délky objektu</t>
  </si>
  <si>
    <t>-1943936578</t>
  </si>
  <si>
    <t>https://podminky.urs.cz/item/CS_URS_2023_01/998225111</t>
  </si>
  <si>
    <t>2 - Vedlejší a ostatní náklady</t>
  </si>
  <si>
    <t>VRN - Vedlejší rozpočtové náklady</t>
  </si>
  <si>
    <t>VRN</t>
  </si>
  <si>
    <t>Vedlejší rozpočtové náklady</t>
  </si>
  <si>
    <t>01000100</t>
  </si>
  <si>
    <t>Vytyčení stavby a podzemních zařízení+geodetické práce po stavbě</t>
  </si>
  <si>
    <t>kpl</t>
  </si>
  <si>
    <t>1024</t>
  </si>
  <si>
    <t>1828604496</t>
  </si>
  <si>
    <t>030001000</t>
  </si>
  <si>
    <t>Zařízení staveniště</t>
  </si>
  <si>
    <t>314042849</t>
  </si>
  <si>
    <t>Poznámka k položce:_x000d_
Náklady na provoz a údržbu vybavení staveniště</t>
  </si>
  <si>
    <t>03440300</t>
  </si>
  <si>
    <t>Dopravně inženýrská opatření</t>
  </si>
  <si>
    <t>1244720317</t>
  </si>
  <si>
    <t>043134000</t>
  </si>
  <si>
    <t>Zkoušky zatěžovací</t>
  </si>
  <si>
    <t>881374749</t>
  </si>
  <si>
    <t>041403000</t>
  </si>
  <si>
    <t>Koordinátor BOZP na staveništi</t>
  </si>
  <si>
    <t>-794982992</t>
  </si>
  <si>
    <t>Poznámka k položce:_x000d_
bezp.cedulky, zábrany, pracovní lávky, dočasné konstrukce pro zajištění přístupu do objektů</t>
  </si>
  <si>
    <t>013274000</t>
  </si>
  <si>
    <t>Pasportizace objektu před započetím prací</t>
  </si>
  <si>
    <t>-489438715</t>
  </si>
  <si>
    <t>Poznámka k položce:_x000d_
Videozáznam a pasportizace stávajícího stavu</t>
  </si>
  <si>
    <t>045002000</t>
  </si>
  <si>
    <t>Kompletační a koordinační činnost</t>
  </si>
  <si>
    <t>1871917382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</si>
</sst>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13107221" TargetMode="External" /><Relationship Id="rId3" Type="http://schemas.openxmlformats.org/officeDocument/2006/relationships/hyperlink" Target="https://podminky.urs.cz/item/CS_URS_2023_01/113107242" TargetMode="External" /><Relationship Id="rId4" Type="http://schemas.openxmlformats.org/officeDocument/2006/relationships/hyperlink" Target="https://podminky.urs.cz/item/CS_URS_2023_01/113107322" TargetMode="External" /><Relationship Id="rId5" Type="http://schemas.openxmlformats.org/officeDocument/2006/relationships/hyperlink" Target="https://podminky.urs.cz/item/CS_URS_2023_01/113107323" TargetMode="External" /><Relationship Id="rId6" Type="http://schemas.openxmlformats.org/officeDocument/2006/relationships/hyperlink" Target="https://podminky.urs.cz/item/CS_URS_2023_01/113154123" TargetMode="External" /><Relationship Id="rId7" Type="http://schemas.openxmlformats.org/officeDocument/2006/relationships/hyperlink" Target="https://podminky.urs.cz/item/CS_URS_2023_01/113154263" TargetMode="External" /><Relationship Id="rId8" Type="http://schemas.openxmlformats.org/officeDocument/2006/relationships/hyperlink" Target="https://podminky.urs.cz/item/CS_URS_2023_01/113202111" TargetMode="External" /><Relationship Id="rId9" Type="http://schemas.openxmlformats.org/officeDocument/2006/relationships/hyperlink" Target="https://podminky.urs.cz/item/CS_URS_2023_01/122251105" TargetMode="External" /><Relationship Id="rId10" Type="http://schemas.openxmlformats.org/officeDocument/2006/relationships/hyperlink" Target="https://podminky.urs.cz/item/CS_URS_2023_01/129001101" TargetMode="External" /><Relationship Id="rId11" Type="http://schemas.openxmlformats.org/officeDocument/2006/relationships/hyperlink" Target="https://podminky.urs.cz/item/CS_URS_2023_01/132254202" TargetMode="External" /><Relationship Id="rId12" Type="http://schemas.openxmlformats.org/officeDocument/2006/relationships/hyperlink" Target="https://podminky.urs.cz/item/CS_URS_2023_01/139001101" TargetMode="External" /><Relationship Id="rId13" Type="http://schemas.openxmlformats.org/officeDocument/2006/relationships/hyperlink" Target="https://podminky.urs.cz/item/CS_URS_2023_01/151101102" TargetMode="External" /><Relationship Id="rId14" Type="http://schemas.openxmlformats.org/officeDocument/2006/relationships/hyperlink" Target="https://podminky.urs.cz/item/CS_URS_2023_01/151101112" TargetMode="External" /><Relationship Id="rId15" Type="http://schemas.openxmlformats.org/officeDocument/2006/relationships/hyperlink" Target="https://podminky.urs.cz/item/CS_URS_2023_01/162751113" TargetMode="External" /><Relationship Id="rId16" Type="http://schemas.openxmlformats.org/officeDocument/2006/relationships/hyperlink" Target="https://podminky.urs.cz/item/CS_URS_2023_01/17120122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75151101" TargetMode="External" /><Relationship Id="rId19" Type="http://schemas.openxmlformats.org/officeDocument/2006/relationships/hyperlink" Target="https://podminky.urs.cz/item/CS_URS_2023_01/181006111" TargetMode="External" /><Relationship Id="rId20" Type="http://schemas.openxmlformats.org/officeDocument/2006/relationships/hyperlink" Target="https://podminky.urs.cz/item/CS_URS_2023_01/181411131" TargetMode="External" /><Relationship Id="rId21" Type="http://schemas.openxmlformats.org/officeDocument/2006/relationships/hyperlink" Target="https://podminky.urs.cz/item/CS_URS_2023_01/181951112" TargetMode="External" /><Relationship Id="rId22" Type="http://schemas.openxmlformats.org/officeDocument/2006/relationships/hyperlink" Target="https://podminky.urs.cz/item/CS_URS_2023_01/451459777" TargetMode="External" /><Relationship Id="rId23" Type="http://schemas.openxmlformats.org/officeDocument/2006/relationships/hyperlink" Target="https://podminky.urs.cz/item/CS_URS_2023_01/451573111" TargetMode="External" /><Relationship Id="rId24" Type="http://schemas.openxmlformats.org/officeDocument/2006/relationships/hyperlink" Target="https://podminky.urs.cz/item/CS_URS_2023_01/564751111" TargetMode="External" /><Relationship Id="rId25" Type="http://schemas.openxmlformats.org/officeDocument/2006/relationships/hyperlink" Target="https://podminky.urs.cz/item/CS_URS_2023_01/564851111" TargetMode="External" /><Relationship Id="rId26" Type="http://schemas.openxmlformats.org/officeDocument/2006/relationships/hyperlink" Target="https://podminky.urs.cz/item/CS_URS_2023_01/564861011" TargetMode="External" /><Relationship Id="rId27" Type="http://schemas.openxmlformats.org/officeDocument/2006/relationships/hyperlink" Target="https://podminky.urs.cz/item/CS_URS_2023_01/565135121" TargetMode="External" /><Relationship Id="rId28" Type="http://schemas.openxmlformats.org/officeDocument/2006/relationships/hyperlink" Target="https://podminky.urs.cz/item/CS_URS_2023_01/571908111" TargetMode="External" /><Relationship Id="rId29" Type="http://schemas.openxmlformats.org/officeDocument/2006/relationships/hyperlink" Target="https://podminky.urs.cz/item/CS_URS_2023_01/573111112" TargetMode="External" /><Relationship Id="rId30" Type="http://schemas.openxmlformats.org/officeDocument/2006/relationships/hyperlink" Target="https://podminky.urs.cz/item/CS_URS_2023_01/573231111" TargetMode="External" /><Relationship Id="rId31" Type="http://schemas.openxmlformats.org/officeDocument/2006/relationships/hyperlink" Target="https://podminky.urs.cz/item/CS_URS_2023_01/577134111" TargetMode="External" /><Relationship Id="rId32" Type="http://schemas.openxmlformats.org/officeDocument/2006/relationships/hyperlink" Target="https://podminky.urs.cz/item/CS_URS_2023_01/577134121" TargetMode="External" /><Relationship Id="rId33" Type="http://schemas.openxmlformats.org/officeDocument/2006/relationships/hyperlink" Target="https://podminky.urs.cz/item/CS_URS_2023_01/577155122" TargetMode="External" /><Relationship Id="rId34" Type="http://schemas.openxmlformats.org/officeDocument/2006/relationships/hyperlink" Target="https://podminky.urs.cz/item/CS_URS_2023_01/591241111" TargetMode="External" /><Relationship Id="rId35" Type="http://schemas.openxmlformats.org/officeDocument/2006/relationships/hyperlink" Target="https://podminky.urs.cz/item/CS_URS_2023_01/596211113" TargetMode="External" /><Relationship Id="rId36" Type="http://schemas.openxmlformats.org/officeDocument/2006/relationships/hyperlink" Target="https://podminky.urs.cz/item/CS_URS_2023_01/596211211" TargetMode="External" /><Relationship Id="rId37" Type="http://schemas.openxmlformats.org/officeDocument/2006/relationships/hyperlink" Target="https://podminky.urs.cz/item/CS_URS_2023_01/596212211" TargetMode="External" /><Relationship Id="rId38" Type="http://schemas.openxmlformats.org/officeDocument/2006/relationships/hyperlink" Target="https://podminky.urs.cz/item/CS_URS_2023_01/871353121" TargetMode="External" /><Relationship Id="rId39" Type="http://schemas.openxmlformats.org/officeDocument/2006/relationships/hyperlink" Target="https://podminky.urs.cz/item/CS_URS_2023_01/895941302" TargetMode="External" /><Relationship Id="rId40" Type="http://schemas.openxmlformats.org/officeDocument/2006/relationships/hyperlink" Target="https://podminky.urs.cz/item/CS_URS_2023_01/830361811" TargetMode="External" /><Relationship Id="rId41" Type="http://schemas.openxmlformats.org/officeDocument/2006/relationships/hyperlink" Target="https://podminky.urs.cz/item/CS_URS_2023_01/899204112" TargetMode="External" /><Relationship Id="rId42" Type="http://schemas.openxmlformats.org/officeDocument/2006/relationships/hyperlink" Target="https://podminky.urs.cz/item/CS_URS_2023_01/899331111" TargetMode="External" /><Relationship Id="rId43" Type="http://schemas.openxmlformats.org/officeDocument/2006/relationships/hyperlink" Target="https://podminky.urs.cz/item/CS_URS_2023_01/914511111" TargetMode="External" /><Relationship Id="rId44" Type="http://schemas.openxmlformats.org/officeDocument/2006/relationships/hyperlink" Target="https://podminky.urs.cz/item/CS_URS_2023_01/915211116" TargetMode="External" /><Relationship Id="rId45" Type="http://schemas.openxmlformats.org/officeDocument/2006/relationships/hyperlink" Target="https://podminky.urs.cz/item/CS_URS_2023_01/916131113" TargetMode="External" /><Relationship Id="rId46" Type="http://schemas.openxmlformats.org/officeDocument/2006/relationships/hyperlink" Target="https://podminky.urs.cz/item/CS_URS_2023_01/916131213" TargetMode="External" /><Relationship Id="rId47" Type="http://schemas.openxmlformats.org/officeDocument/2006/relationships/hyperlink" Target="https://podminky.urs.cz/item/CS_URS_2023_01/916231213" TargetMode="External" /><Relationship Id="rId48" Type="http://schemas.openxmlformats.org/officeDocument/2006/relationships/hyperlink" Target="https://podminky.urs.cz/item/CS_URS_2023_01/919732211" TargetMode="External" /><Relationship Id="rId49" Type="http://schemas.openxmlformats.org/officeDocument/2006/relationships/hyperlink" Target="https://podminky.urs.cz/item/CS_URS_2023_01/919735113" TargetMode="External" /><Relationship Id="rId50" Type="http://schemas.openxmlformats.org/officeDocument/2006/relationships/hyperlink" Target="https://podminky.urs.cz/item/CS_URS_2023_01/966006132" TargetMode="External" /><Relationship Id="rId51" Type="http://schemas.openxmlformats.org/officeDocument/2006/relationships/hyperlink" Target="https://podminky.urs.cz/item/CS_URS_2023_01/997013867" TargetMode="External" /><Relationship Id="rId52" Type="http://schemas.openxmlformats.org/officeDocument/2006/relationships/hyperlink" Target="https://podminky.urs.cz/item/CS_URS_2023_01/997221551" TargetMode="External" /><Relationship Id="rId53" Type="http://schemas.openxmlformats.org/officeDocument/2006/relationships/hyperlink" Target="https://podminky.urs.cz/item/CS_URS_2023_01/997221559" TargetMode="External" /><Relationship Id="rId54" Type="http://schemas.openxmlformats.org/officeDocument/2006/relationships/hyperlink" Target="https://podminky.urs.cz/item/CS_URS_2023_01/997221561" TargetMode="External" /><Relationship Id="rId55" Type="http://schemas.openxmlformats.org/officeDocument/2006/relationships/hyperlink" Target="https://podminky.urs.cz/item/CS_URS_2023_01/997221569" TargetMode="External" /><Relationship Id="rId56" Type="http://schemas.openxmlformats.org/officeDocument/2006/relationships/hyperlink" Target="https://podminky.urs.cz/item/CS_URS_2023_01/997013861" TargetMode="External" /><Relationship Id="rId57" Type="http://schemas.openxmlformats.org/officeDocument/2006/relationships/hyperlink" Target="https://podminky.urs.cz/item/CS_URS_2023_01/997013875" TargetMode="External" /><Relationship Id="rId58" Type="http://schemas.openxmlformats.org/officeDocument/2006/relationships/hyperlink" Target="https://podminky.urs.cz/item/CS_URS_2023_01/997013873" TargetMode="External" /><Relationship Id="rId59" Type="http://schemas.openxmlformats.org/officeDocument/2006/relationships/hyperlink" Target="https://podminky.urs.cz/item/CS_URS_2023_01/998225111" TargetMode="External" /><Relationship Id="rId6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5060_AKT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ul. Juditina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Teplice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B-PROJEKTY Teplice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'1 - Rekonstrukce ul. Judi...'!J30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'1 - Rekonstrukce ul. Judi...'!P88</f>
        <v>0</v>
      </c>
      <c r="AV55" s="120">
        <f>'1 - Rekonstrukce ul. Judi...'!J33</f>
        <v>0</v>
      </c>
      <c r="AW55" s="120">
        <f>'1 - Rekonstrukce ul. Judi...'!J34</f>
        <v>0</v>
      </c>
      <c r="AX55" s="120">
        <f>'1 - Rekonstrukce ul. Judi...'!J35</f>
        <v>0</v>
      </c>
      <c r="AY55" s="120">
        <f>'1 - Rekonstrukce ul. Judi...'!J36</f>
        <v>0</v>
      </c>
      <c r="AZ55" s="120">
        <f>'1 - Rekonstrukce ul. Judi...'!F33</f>
        <v>0</v>
      </c>
      <c r="BA55" s="120">
        <f>'1 - Rekonstrukce ul. Judi...'!F34</f>
        <v>0</v>
      </c>
      <c r="BB55" s="120">
        <f>'1 - Rekonstrukce ul. Judi...'!F35</f>
        <v>0</v>
      </c>
      <c r="BC55" s="120">
        <f>'1 - Rekonstrukce ul. Judi...'!F36</f>
        <v>0</v>
      </c>
      <c r="BD55" s="122">
        <f>'1 - Rekonstrukce ul. Judi...'!F37</f>
        <v>0</v>
      </c>
      <c r="BE55" s="7"/>
      <c r="BT55" s="123" t="s">
        <v>77</v>
      </c>
      <c r="BV55" s="123" t="s">
        <v>74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76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'2 - Vedlejší a ostatní ná...'!J30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24">
        <v>0</v>
      </c>
      <c r="AT56" s="125">
        <f>ROUND(SUM(AV56:AW56),2)</f>
        <v>0</v>
      </c>
      <c r="AU56" s="126">
        <f>'2 - Vedlejší a ostatní ná...'!P80</f>
        <v>0</v>
      </c>
      <c r="AV56" s="125">
        <f>'2 - Vedlejší a ostatní ná...'!J33</f>
        <v>0</v>
      </c>
      <c r="AW56" s="125">
        <f>'2 - Vedlejší a ostatní ná...'!J34</f>
        <v>0</v>
      </c>
      <c r="AX56" s="125">
        <f>'2 - Vedlejší a ostatní ná...'!J35</f>
        <v>0</v>
      </c>
      <c r="AY56" s="125">
        <f>'2 - Vedlejší a ostatní ná...'!J36</f>
        <v>0</v>
      </c>
      <c r="AZ56" s="125">
        <f>'2 - Vedlejší a ostatní ná...'!F33</f>
        <v>0</v>
      </c>
      <c r="BA56" s="125">
        <f>'2 - Vedlejší a ostatní ná...'!F34</f>
        <v>0</v>
      </c>
      <c r="BB56" s="125">
        <f>'2 - Vedlejší a ostatní ná...'!F35</f>
        <v>0</v>
      </c>
      <c r="BC56" s="125">
        <f>'2 - Vedlejší a ostatní ná...'!F36</f>
        <v>0</v>
      </c>
      <c r="BD56" s="127">
        <f>'2 - Vedlejší a ostatní ná...'!F37</f>
        <v>0</v>
      </c>
      <c r="BE56" s="7"/>
      <c r="BT56" s="123" t="s">
        <v>77</v>
      </c>
      <c r="BV56" s="123" t="s">
        <v>74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1DwFi2y9VHXxHbMxM9CaU34qBd3xR2BxSUmB2JK+/grqlxPe8QRunUPdj8WzzpEHbGwN3Wxp2/EgOPKlgDPr4Q==" hashValue="tER4tam1OKr2jnGZwkEvU6q3Yq57drtYVLr0Ue89/WzzG6xZpSFNpvOO9sL+BSmDH0BjbPJSCVBchIgAAmGqr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Rekonstrukce ul. Judi...'!C2" display="/"/>
    <hyperlink ref="A56" location="'2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hidden="1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Juditina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ROUND((SUM(BE88:BE342)),  2)</f>
        <v>0</v>
      </c>
      <c r="G33" s="38"/>
      <c r="H33" s="38"/>
      <c r="I33" s="148">
        <v>0.20999999999999999</v>
      </c>
      <c r="J33" s="147">
        <f>ROUND(((SUM(BE88:BE342))*I33),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ROUND((SUM(BF88:BF342)),  2)</f>
        <v>0</v>
      </c>
      <c r="G34" s="38"/>
      <c r="H34" s="38"/>
      <c r="I34" s="148">
        <v>0.14999999999999999</v>
      </c>
      <c r="J34" s="147">
        <f>ROUND(((SUM(BF88:BF342))*I34),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ROUND((SUM(BG88:BG342)),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ROUND((SUM(BH88:BH342)),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ROUND((SUM(BI88:BI342)),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Juditina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1 - Rekonstrukce ul. Juditina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Teplice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B-PROJEKTY Teplice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91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92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93</v>
      </c>
      <c r="E62" s="174"/>
      <c r="F62" s="174"/>
      <c r="G62" s="174"/>
      <c r="H62" s="174"/>
      <c r="I62" s="174"/>
      <c r="J62" s="175">
        <f>J174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94</v>
      </c>
      <c r="E63" s="174"/>
      <c r="F63" s="174"/>
      <c r="G63" s="174"/>
      <c r="H63" s="174"/>
      <c r="I63" s="174"/>
      <c r="J63" s="175">
        <f>J182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95</v>
      </c>
      <c r="E64" s="174"/>
      <c r="F64" s="174"/>
      <c r="G64" s="174"/>
      <c r="H64" s="174"/>
      <c r="I64" s="174"/>
      <c r="J64" s="175">
        <f>J250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96</v>
      </c>
      <c r="E65" s="174"/>
      <c r="F65" s="174"/>
      <c r="G65" s="174"/>
      <c r="H65" s="174"/>
      <c r="I65" s="174"/>
      <c r="J65" s="175">
        <f>J252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97</v>
      </c>
      <c r="E66" s="174"/>
      <c r="F66" s="174"/>
      <c r="G66" s="174"/>
      <c r="H66" s="174"/>
      <c r="I66" s="174"/>
      <c r="J66" s="175">
        <f>J275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98</v>
      </c>
      <c r="E67" s="174"/>
      <c r="F67" s="174"/>
      <c r="G67" s="174"/>
      <c r="H67" s="174"/>
      <c r="I67" s="174"/>
      <c r="J67" s="175">
        <f>J320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99</v>
      </c>
      <c r="E68" s="174"/>
      <c r="F68" s="174"/>
      <c r="G68" s="174"/>
      <c r="H68" s="174"/>
      <c r="I68" s="174"/>
      <c r="J68" s="175">
        <f>J340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Rekonstrukce ul. Juditina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85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1 - Rekonstrukce ul. Juditina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Teplice</v>
      </c>
      <c r="G82" s="40"/>
      <c r="H82" s="40"/>
      <c r="I82" s="32" t="s">
        <v>23</v>
      </c>
      <c r="J82" s="72" t="str">
        <f>IF(J12="","",J12)</f>
        <v>22. 2. 2023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>Statutární město Teplice</v>
      </c>
      <c r="G84" s="40"/>
      <c r="H84" s="40"/>
      <c r="I84" s="32" t="s">
        <v>31</v>
      </c>
      <c r="J84" s="36" t="str">
        <f>E21</f>
        <v>B-PROJEKTY Teplice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Ladislav Marek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101</v>
      </c>
      <c r="D87" s="180" t="s">
        <v>57</v>
      </c>
      <c r="E87" s="180" t="s">
        <v>53</v>
      </c>
      <c r="F87" s="180" t="s">
        <v>54</v>
      </c>
      <c r="G87" s="180" t="s">
        <v>102</v>
      </c>
      <c r="H87" s="180" t="s">
        <v>103</v>
      </c>
      <c r="I87" s="180" t="s">
        <v>104</v>
      </c>
      <c r="J87" s="180" t="s">
        <v>89</v>
      </c>
      <c r="K87" s="181" t="s">
        <v>105</v>
      </c>
      <c r="L87" s="182"/>
      <c r="M87" s="92" t="s">
        <v>19</v>
      </c>
      <c r="N87" s="93" t="s">
        <v>42</v>
      </c>
      <c r="O87" s="93" t="s">
        <v>106</v>
      </c>
      <c r="P87" s="93" t="s">
        <v>107</v>
      </c>
      <c r="Q87" s="93" t="s">
        <v>108</v>
      </c>
      <c r="R87" s="93" t="s">
        <v>109</v>
      </c>
      <c r="S87" s="93" t="s">
        <v>110</v>
      </c>
      <c r="T87" s="94" t="s">
        <v>111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112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</f>
        <v>0</v>
      </c>
      <c r="Q88" s="96"/>
      <c r="R88" s="185">
        <f>R89</f>
        <v>337.85407250000003</v>
      </c>
      <c r="S88" s="96"/>
      <c r="T88" s="186">
        <f>T89</f>
        <v>1208.1450000000002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90</v>
      </c>
      <c r="BK88" s="187">
        <f>BK89</f>
        <v>0</v>
      </c>
    </row>
    <row r="89" s="12" customFormat="1" ht="25.92" customHeight="1">
      <c r="A89" s="12"/>
      <c r="B89" s="188"/>
      <c r="C89" s="189"/>
      <c r="D89" s="190" t="s">
        <v>71</v>
      </c>
      <c r="E89" s="191" t="s">
        <v>113</v>
      </c>
      <c r="F89" s="191" t="s">
        <v>114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P90+P174+P182+P250+P252+P275+P320+P340</f>
        <v>0</v>
      </c>
      <c r="Q89" s="196"/>
      <c r="R89" s="197">
        <f>R90+R174+R182+R250+R252+R275+R320+R340</f>
        <v>337.85407250000003</v>
      </c>
      <c r="S89" s="196"/>
      <c r="T89" s="198">
        <f>T90+T174+T182+T250+T252+T275+T320+T340</f>
        <v>1208.1450000000002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77</v>
      </c>
      <c r="AT89" s="200" t="s">
        <v>71</v>
      </c>
      <c r="AU89" s="200" t="s">
        <v>72</v>
      </c>
      <c r="AY89" s="199" t="s">
        <v>115</v>
      </c>
      <c r="BK89" s="201">
        <f>BK90+BK174+BK182+BK250+BK252+BK275+BK320+BK340</f>
        <v>0</v>
      </c>
    </row>
    <row r="90" s="12" customFormat="1" ht="22.8" customHeight="1">
      <c r="A90" s="12"/>
      <c r="B90" s="188"/>
      <c r="C90" s="189"/>
      <c r="D90" s="190" t="s">
        <v>71</v>
      </c>
      <c r="E90" s="202" t="s">
        <v>77</v>
      </c>
      <c r="F90" s="202" t="s">
        <v>116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SUM(P91:P173)</f>
        <v>0</v>
      </c>
      <c r="Q90" s="196"/>
      <c r="R90" s="197">
        <f>SUM(R91:R173)</f>
        <v>6.5854400000000002</v>
      </c>
      <c r="S90" s="196"/>
      <c r="T90" s="198">
        <f>SUM(T91:T173)</f>
        <v>1204.2300000000003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77</v>
      </c>
      <c r="AT90" s="200" t="s">
        <v>71</v>
      </c>
      <c r="AU90" s="200" t="s">
        <v>77</v>
      </c>
      <c r="AY90" s="199" t="s">
        <v>115</v>
      </c>
      <c r="BK90" s="201">
        <f>SUM(BK91:BK173)</f>
        <v>0</v>
      </c>
    </row>
    <row r="91" s="2" customFormat="1" ht="37.8" customHeight="1">
      <c r="A91" s="38"/>
      <c r="B91" s="39"/>
      <c r="C91" s="204" t="s">
        <v>77</v>
      </c>
      <c r="D91" s="204" t="s">
        <v>117</v>
      </c>
      <c r="E91" s="205" t="s">
        <v>118</v>
      </c>
      <c r="F91" s="206" t="s">
        <v>119</v>
      </c>
      <c r="G91" s="207" t="s">
        <v>120</v>
      </c>
      <c r="H91" s="208">
        <v>42</v>
      </c>
      <c r="I91" s="209"/>
      <c r="J91" s="210">
        <f>ROUND(I91*H91,2)</f>
        <v>0</v>
      </c>
      <c r="K91" s="206" t="s">
        <v>121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0.26000000000000001</v>
      </c>
      <c r="T91" s="214">
        <f>S91*H91</f>
        <v>10.92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122</v>
      </c>
      <c r="AT91" s="215" t="s">
        <v>117</v>
      </c>
      <c r="AU91" s="215" t="s">
        <v>80</v>
      </c>
      <c r="AY91" s="17" t="s">
        <v>115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77</v>
      </c>
      <c r="BK91" s="216">
        <f>ROUND(I91*H91,2)</f>
        <v>0</v>
      </c>
      <c r="BL91" s="17" t="s">
        <v>122</v>
      </c>
      <c r="BM91" s="215" t="s">
        <v>123</v>
      </c>
    </row>
    <row r="92" s="2" customFormat="1">
      <c r="A92" s="38"/>
      <c r="B92" s="39"/>
      <c r="C92" s="40"/>
      <c r="D92" s="217" t="s">
        <v>124</v>
      </c>
      <c r="E92" s="40"/>
      <c r="F92" s="218" t="s">
        <v>125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124</v>
      </c>
      <c r="AU92" s="17" t="s">
        <v>80</v>
      </c>
    </row>
    <row r="93" s="13" customFormat="1">
      <c r="A93" s="13"/>
      <c r="B93" s="222"/>
      <c r="C93" s="223"/>
      <c r="D93" s="224" t="s">
        <v>126</v>
      </c>
      <c r="E93" s="225" t="s">
        <v>19</v>
      </c>
      <c r="F93" s="226" t="s">
        <v>127</v>
      </c>
      <c r="G93" s="223"/>
      <c r="H93" s="227">
        <v>42</v>
      </c>
      <c r="I93" s="228"/>
      <c r="J93" s="223"/>
      <c r="K93" s="223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126</v>
      </c>
      <c r="AU93" s="233" t="s">
        <v>80</v>
      </c>
      <c r="AV93" s="13" t="s">
        <v>80</v>
      </c>
      <c r="AW93" s="13" t="s">
        <v>33</v>
      </c>
      <c r="AX93" s="13" t="s">
        <v>77</v>
      </c>
      <c r="AY93" s="233" t="s">
        <v>115</v>
      </c>
    </row>
    <row r="94" s="2" customFormat="1" ht="37.8" customHeight="1">
      <c r="A94" s="38"/>
      <c r="B94" s="39"/>
      <c r="C94" s="204" t="s">
        <v>80</v>
      </c>
      <c r="D94" s="204" t="s">
        <v>117</v>
      </c>
      <c r="E94" s="205" t="s">
        <v>128</v>
      </c>
      <c r="F94" s="206" t="s">
        <v>129</v>
      </c>
      <c r="G94" s="207" t="s">
        <v>120</v>
      </c>
      <c r="H94" s="208">
        <v>775</v>
      </c>
      <c r="I94" s="209"/>
      <c r="J94" s="210">
        <f>ROUND(I94*H94,2)</f>
        <v>0</v>
      </c>
      <c r="K94" s="206" t="s">
        <v>121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0.17000000000000001</v>
      </c>
      <c r="T94" s="214">
        <f>S94*H94</f>
        <v>131.75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122</v>
      </c>
      <c r="AT94" s="215" t="s">
        <v>117</v>
      </c>
      <c r="AU94" s="215" t="s">
        <v>80</v>
      </c>
      <c r="AY94" s="17" t="s">
        <v>115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77</v>
      </c>
      <c r="BK94" s="216">
        <f>ROUND(I94*H94,2)</f>
        <v>0</v>
      </c>
      <c r="BL94" s="17" t="s">
        <v>122</v>
      </c>
      <c r="BM94" s="215" t="s">
        <v>130</v>
      </c>
    </row>
    <row r="95" s="2" customFormat="1">
      <c r="A95" s="38"/>
      <c r="B95" s="39"/>
      <c r="C95" s="40"/>
      <c r="D95" s="217" t="s">
        <v>124</v>
      </c>
      <c r="E95" s="40"/>
      <c r="F95" s="218" t="s">
        <v>131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80</v>
      </c>
    </row>
    <row r="96" s="14" customFormat="1">
      <c r="A96" s="14"/>
      <c r="B96" s="234"/>
      <c r="C96" s="235"/>
      <c r="D96" s="224" t="s">
        <v>126</v>
      </c>
      <c r="E96" s="236" t="s">
        <v>19</v>
      </c>
      <c r="F96" s="237" t="s">
        <v>132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126</v>
      </c>
      <c r="AU96" s="243" t="s">
        <v>80</v>
      </c>
      <c r="AV96" s="14" t="s">
        <v>77</v>
      </c>
      <c r="AW96" s="14" t="s">
        <v>33</v>
      </c>
      <c r="AX96" s="14" t="s">
        <v>72</v>
      </c>
      <c r="AY96" s="243" t="s">
        <v>115</v>
      </c>
    </row>
    <row r="97" s="13" customFormat="1">
      <c r="A97" s="13"/>
      <c r="B97" s="222"/>
      <c r="C97" s="223"/>
      <c r="D97" s="224" t="s">
        <v>126</v>
      </c>
      <c r="E97" s="225" t="s">
        <v>19</v>
      </c>
      <c r="F97" s="226" t="s">
        <v>133</v>
      </c>
      <c r="G97" s="223"/>
      <c r="H97" s="227">
        <v>775</v>
      </c>
      <c r="I97" s="228"/>
      <c r="J97" s="223"/>
      <c r="K97" s="223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126</v>
      </c>
      <c r="AU97" s="233" t="s">
        <v>80</v>
      </c>
      <c r="AV97" s="13" t="s">
        <v>80</v>
      </c>
      <c r="AW97" s="13" t="s">
        <v>33</v>
      </c>
      <c r="AX97" s="13" t="s">
        <v>77</v>
      </c>
      <c r="AY97" s="233" t="s">
        <v>115</v>
      </c>
    </row>
    <row r="98" s="2" customFormat="1" ht="33" customHeight="1">
      <c r="A98" s="38"/>
      <c r="B98" s="39"/>
      <c r="C98" s="204" t="s">
        <v>134</v>
      </c>
      <c r="D98" s="204" t="s">
        <v>117</v>
      </c>
      <c r="E98" s="205" t="s">
        <v>135</v>
      </c>
      <c r="F98" s="206" t="s">
        <v>136</v>
      </c>
      <c r="G98" s="207" t="s">
        <v>120</v>
      </c>
      <c r="H98" s="208">
        <v>2680</v>
      </c>
      <c r="I98" s="209"/>
      <c r="J98" s="210">
        <f>ROUND(I98*H98,2)</f>
        <v>0</v>
      </c>
      <c r="K98" s="206" t="s">
        <v>121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0.22</v>
      </c>
      <c r="T98" s="214">
        <f>S98*H98</f>
        <v>589.60000000000002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122</v>
      </c>
      <c r="AT98" s="215" t="s">
        <v>117</v>
      </c>
      <c r="AU98" s="215" t="s">
        <v>80</v>
      </c>
      <c r="AY98" s="17" t="s">
        <v>115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77</v>
      </c>
      <c r="BK98" s="216">
        <f>ROUND(I98*H98,2)</f>
        <v>0</v>
      </c>
      <c r="BL98" s="17" t="s">
        <v>122</v>
      </c>
      <c r="BM98" s="215" t="s">
        <v>137</v>
      </c>
    </row>
    <row r="99" s="2" customFormat="1">
      <c r="A99" s="38"/>
      <c r="B99" s="39"/>
      <c r="C99" s="40"/>
      <c r="D99" s="217" t="s">
        <v>124</v>
      </c>
      <c r="E99" s="40"/>
      <c r="F99" s="218" t="s">
        <v>138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80</v>
      </c>
    </row>
    <row r="100" s="14" customFormat="1">
      <c r="A100" s="14"/>
      <c r="B100" s="234"/>
      <c r="C100" s="235"/>
      <c r="D100" s="224" t="s">
        <v>126</v>
      </c>
      <c r="E100" s="236" t="s">
        <v>19</v>
      </c>
      <c r="F100" s="237" t="s">
        <v>139</v>
      </c>
      <c r="G100" s="235"/>
      <c r="H100" s="236" t="s">
        <v>19</v>
      </c>
      <c r="I100" s="238"/>
      <c r="J100" s="235"/>
      <c r="K100" s="235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126</v>
      </c>
      <c r="AU100" s="243" t="s">
        <v>80</v>
      </c>
      <c r="AV100" s="14" t="s">
        <v>77</v>
      </c>
      <c r="AW100" s="14" t="s">
        <v>33</v>
      </c>
      <c r="AX100" s="14" t="s">
        <v>72</v>
      </c>
      <c r="AY100" s="243" t="s">
        <v>115</v>
      </c>
    </row>
    <row r="101" s="13" customFormat="1">
      <c r="A101" s="13"/>
      <c r="B101" s="222"/>
      <c r="C101" s="223"/>
      <c r="D101" s="224" t="s">
        <v>126</v>
      </c>
      <c r="E101" s="225" t="s">
        <v>19</v>
      </c>
      <c r="F101" s="226" t="s">
        <v>140</v>
      </c>
      <c r="G101" s="223"/>
      <c r="H101" s="227">
        <v>1905</v>
      </c>
      <c r="I101" s="228"/>
      <c r="J101" s="223"/>
      <c r="K101" s="223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126</v>
      </c>
      <c r="AU101" s="233" t="s">
        <v>80</v>
      </c>
      <c r="AV101" s="13" t="s">
        <v>80</v>
      </c>
      <c r="AW101" s="13" t="s">
        <v>33</v>
      </c>
      <c r="AX101" s="13" t="s">
        <v>72</v>
      </c>
      <c r="AY101" s="233" t="s">
        <v>115</v>
      </c>
    </row>
    <row r="102" s="14" customFormat="1">
      <c r="A102" s="14"/>
      <c r="B102" s="234"/>
      <c r="C102" s="235"/>
      <c r="D102" s="224" t="s">
        <v>126</v>
      </c>
      <c r="E102" s="236" t="s">
        <v>19</v>
      </c>
      <c r="F102" s="237" t="s">
        <v>132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126</v>
      </c>
      <c r="AU102" s="243" t="s">
        <v>80</v>
      </c>
      <c r="AV102" s="14" t="s">
        <v>77</v>
      </c>
      <c r="AW102" s="14" t="s">
        <v>33</v>
      </c>
      <c r="AX102" s="14" t="s">
        <v>72</v>
      </c>
      <c r="AY102" s="243" t="s">
        <v>115</v>
      </c>
    </row>
    <row r="103" s="13" customFormat="1">
      <c r="A103" s="13"/>
      <c r="B103" s="222"/>
      <c r="C103" s="223"/>
      <c r="D103" s="224" t="s">
        <v>126</v>
      </c>
      <c r="E103" s="225" t="s">
        <v>19</v>
      </c>
      <c r="F103" s="226" t="s">
        <v>133</v>
      </c>
      <c r="G103" s="223"/>
      <c r="H103" s="227">
        <v>775</v>
      </c>
      <c r="I103" s="228"/>
      <c r="J103" s="223"/>
      <c r="K103" s="223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126</v>
      </c>
      <c r="AU103" s="233" t="s">
        <v>80</v>
      </c>
      <c r="AV103" s="13" t="s">
        <v>80</v>
      </c>
      <c r="AW103" s="13" t="s">
        <v>33</v>
      </c>
      <c r="AX103" s="13" t="s">
        <v>72</v>
      </c>
      <c r="AY103" s="233" t="s">
        <v>115</v>
      </c>
    </row>
    <row r="104" s="15" customFormat="1">
      <c r="A104" s="15"/>
      <c r="B104" s="244"/>
      <c r="C104" s="245"/>
      <c r="D104" s="224" t="s">
        <v>126</v>
      </c>
      <c r="E104" s="246" t="s">
        <v>19</v>
      </c>
      <c r="F104" s="247" t="s">
        <v>141</v>
      </c>
      <c r="G104" s="245"/>
      <c r="H104" s="248">
        <v>2680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4" t="s">
        <v>126</v>
      </c>
      <c r="AU104" s="254" t="s">
        <v>80</v>
      </c>
      <c r="AV104" s="15" t="s">
        <v>122</v>
      </c>
      <c r="AW104" s="15" t="s">
        <v>33</v>
      </c>
      <c r="AX104" s="15" t="s">
        <v>77</v>
      </c>
      <c r="AY104" s="254" t="s">
        <v>115</v>
      </c>
    </row>
    <row r="105" s="2" customFormat="1" ht="37.8" customHeight="1">
      <c r="A105" s="38"/>
      <c r="B105" s="39"/>
      <c r="C105" s="204" t="s">
        <v>122</v>
      </c>
      <c r="D105" s="204" t="s">
        <v>117</v>
      </c>
      <c r="E105" s="205" t="s">
        <v>142</v>
      </c>
      <c r="F105" s="206" t="s">
        <v>143</v>
      </c>
      <c r="G105" s="207" t="s">
        <v>120</v>
      </c>
      <c r="H105" s="208">
        <v>32</v>
      </c>
      <c r="I105" s="209"/>
      <c r="J105" s="210">
        <f>ROUND(I105*H105,2)</f>
        <v>0</v>
      </c>
      <c r="K105" s="206" t="s">
        <v>121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0.28999999999999998</v>
      </c>
      <c r="T105" s="214">
        <f>S105*H105</f>
        <v>9.2799999999999994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122</v>
      </c>
      <c r="AT105" s="215" t="s">
        <v>117</v>
      </c>
      <c r="AU105" s="215" t="s">
        <v>80</v>
      </c>
      <c r="AY105" s="17" t="s">
        <v>115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77</v>
      </c>
      <c r="BK105" s="216">
        <f>ROUND(I105*H105,2)</f>
        <v>0</v>
      </c>
      <c r="BL105" s="17" t="s">
        <v>122</v>
      </c>
      <c r="BM105" s="215" t="s">
        <v>144</v>
      </c>
    </row>
    <row r="106" s="2" customFormat="1">
      <c r="A106" s="38"/>
      <c r="B106" s="39"/>
      <c r="C106" s="40"/>
      <c r="D106" s="217" t="s">
        <v>124</v>
      </c>
      <c r="E106" s="40"/>
      <c r="F106" s="218" t="s">
        <v>145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124</v>
      </c>
      <c r="AU106" s="17" t="s">
        <v>80</v>
      </c>
    </row>
    <row r="107" s="14" customFormat="1">
      <c r="A107" s="14"/>
      <c r="B107" s="234"/>
      <c r="C107" s="235"/>
      <c r="D107" s="224" t="s">
        <v>126</v>
      </c>
      <c r="E107" s="236" t="s">
        <v>19</v>
      </c>
      <c r="F107" s="237" t="s">
        <v>146</v>
      </c>
      <c r="G107" s="235"/>
      <c r="H107" s="236" t="s">
        <v>19</v>
      </c>
      <c r="I107" s="238"/>
      <c r="J107" s="235"/>
      <c r="K107" s="235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126</v>
      </c>
      <c r="AU107" s="243" t="s">
        <v>80</v>
      </c>
      <c r="AV107" s="14" t="s">
        <v>77</v>
      </c>
      <c r="AW107" s="14" t="s">
        <v>33</v>
      </c>
      <c r="AX107" s="14" t="s">
        <v>72</v>
      </c>
      <c r="AY107" s="243" t="s">
        <v>115</v>
      </c>
    </row>
    <row r="108" s="13" customFormat="1">
      <c r="A108" s="13"/>
      <c r="B108" s="222"/>
      <c r="C108" s="223"/>
      <c r="D108" s="224" t="s">
        <v>126</v>
      </c>
      <c r="E108" s="225" t="s">
        <v>19</v>
      </c>
      <c r="F108" s="226" t="s">
        <v>147</v>
      </c>
      <c r="G108" s="223"/>
      <c r="H108" s="227">
        <v>32</v>
      </c>
      <c r="I108" s="228"/>
      <c r="J108" s="223"/>
      <c r="K108" s="223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126</v>
      </c>
      <c r="AU108" s="233" t="s">
        <v>80</v>
      </c>
      <c r="AV108" s="13" t="s">
        <v>80</v>
      </c>
      <c r="AW108" s="13" t="s">
        <v>33</v>
      </c>
      <c r="AX108" s="13" t="s">
        <v>77</v>
      </c>
      <c r="AY108" s="233" t="s">
        <v>115</v>
      </c>
    </row>
    <row r="109" s="2" customFormat="1" ht="37.8" customHeight="1">
      <c r="A109" s="38"/>
      <c r="B109" s="39"/>
      <c r="C109" s="204" t="s">
        <v>148</v>
      </c>
      <c r="D109" s="204" t="s">
        <v>117</v>
      </c>
      <c r="E109" s="205" t="s">
        <v>149</v>
      </c>
      <c r="F109" s="206" t="s">
        <v>150</v>
      </c>
      <c r="G109" s="207" t="s">
        <v>120</v>
      </c>
      <c r="H109" s="208">
        <v>19</v>
      </c>
      <c r="I109" s="209"/>
      <c r="J109" s="210">
        <f>ROUND(I109*H109,2)</f>
        <v>0</v>
      </c>
      <c r="K109" s="206" t="s">
        <v>121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0.44</v>
      </c>
      <c r="T109" s="214">
        <f>S109*H109</f>
        <v>8.3599999999999994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122</v>
      </c>
      <c r="AT109" s="215" t="s">
        <v>117</v>
      </c>
      <c r="AU109" s="215" t="s">
        <v>80</v>
      </c>
      <c r="AY109" s="17" t="s">
        <v>115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77</v>
      </c>
      <c r="BK109" s="216">
        <f>ROUND(I109*H109,2)</f>
        <v>0</v>
      </c>
      <c r="BL109" s="17" t="s">
        <v>122</v>
      </c>
      <c r="BM109" s="215" t="s">
        <v>151</v>
      </c>
    </row>
    <row r="110" s="2" customFormat="1">
      <c r="A110" s="38"/>
      <c r="B110" s="39"/>
      <c r="C110" s="40"/>
      <c r="D110" s="217" t="s">
        <v>124</v>
      </c>
      <c r="E110" s="40"/>
      <c r="F110" s="218" t="s">
        <v>152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124</v>
      </c>
      <c r="AU110" s="17" t="s">
        <v>80</v>
      </c>
    </row>
    <row r="111" s="14" customFormat="1">
      <c r="A111" s="14"/>
      <c r="B111" s="234"/>
      <c r="C111" s="235"/>
      <c r="D111" s="224" t="s">
        <v>126</v>
      </c>
      <c r="E111" s="236" t="s">
        <v>19</v>
      </c>
      <c r="F111" s="237" t="s">
        <v>153</v>
      </c>
      <c r="G111" s="235"/>
      <c r="H111" s="236" t="s">
        <v>19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126</v>
      </c>
      <c r="AU111" s="243" t="s">
        <v>80</v>
      </c>
      <c r="AV111" s="14" t="s">
        <v>77</v>
      </c>
      <c r="AW111" s="14" t="s">
        <v>33</v>
      </c>
      <c r="AX111" s="14" t="s">
        <v>72</v>
      </c>
      <c r="AY111" s="243" t="s">
        <v>115</v>
      </c>
    </row>
    <row r="112" s="13" customFormat="1">
      <c r="A112" s="13"/>
      <c r="B112" s="222"/>
      <c r="C112" s="223"/>
      <c r="D112" s="224" t="s">
        <v>126</v>
      </c>
      <c r="E112" s="225" t="s">
        <v>19</v>
      </c>
      <c r="F112" s="226" t="s">
        <v>154</v>
      </c>
      <c r="G112" s="223"/>
      <c r="H112" s="227">
        <v>19</v>
      </c>
      <c r="I112" s="228"/>
      <c r="J112" s="223"/>
      <c r="K112" s="223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126</v>
      </c>
      <c r="AU112" s="233" t="s">
        <v>80</v>
      </c>
      <c r="AV112" s="13" t="s">
        <v>80</v>
      </c>
      <c r="AW112" s="13" t="s">
        <v>33</v>
      </c>
      <c r="AX112" s="13" t="s">
        <v>77</v>
      </c>
      <c r="AY112" s="233" t="s">
        <v>115</v>
      </c>
    </row>
    <row r="113" s="2" customFormat="1" ht="24.15" customHeight="1">
      <c r="A113" s="38"/>
      <c r="B113" s="39"/>
      <c r="C113" s="204" t="s">
        <v>155</v>
      </c>
      <c r="D113" s="204" t="s">
        <v>117</v>
      </c>
      <c r="E113" s="205" t="s">
        <v>156</v>
      </c>
      <c r="F113" s="206" t="s">
        <v>157</v>
      </c>
      <c r="G113" s="207" t="s">
        <v>120</v>
      </c>
      <c r="H113" s="208">
        <v>103</v>
      </c>
      <c r="I113" s="209"/>
      <c r="J113" s="210">
        <f>ROUND(I113*H113,2)</f>
        <v>0</v>
      </c>
      <c r="K113" s="206" t="s">
        <v>121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5.0000000000000002E-05</v>
      </c>
      <c r="R113" s="213">
        <f>Q113*H113</f>
        <v>0.0051500000000000001</v>
      </c>
      <c r="S113" s="213">
        <v>0.11500000000000001</v>
      </c>
      <c r="T113" s="214">
        <f>S113*H113</f>
        <v>11.845000000000001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122</v>
      </c>
      <c r="AT113" s="215" t="s">
        <v>117</v>
      </c>
      <c r="AU113" s="215" t="s">
        <v>80</v>
      </c>
      <c r="AY113" s="17" t="s">
        <v>115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77</v>
      </c>
      <c r="BK113" s="216">
        <f>ROUND(I113*H113,2)</f>
        <v>0</v>
      </c>
      <c r="BL113" s="17" t="s">
        <v>122</v>
      </c>
      <c r="BM113" s="215" t="s">
        <v>158</v>
      </c>
    </row>
    <row r="114" s="2" customFormat="1">
      <c r="A114" s="38"/>
      <c r="B114" s="39"/>
      <c r="C114" s="40"/>
      <c r="D114" s="217" t="s">
        <v>124</v>
      </c>
      <c r="E114" s="40"/>
      <c r="F114" s="218" t="s">
        <v>159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124</v>
      </c>
      <c r="AU114" s="17" t="s">
        <v>80</v>
      </c>
    </row>
    <row r="115" s="14" customFormat="1">
      <c r="A115" s="14"/>
      <c r="B115" s="234"/>
      <c r="C115" s="235"/>
      <c r="D115" s="224" t="s">
        <v>126</v>
      </c>
      <c r="E115" s="236" t="s">
        <v>19</v>
      </c>
      <c r="F115" s="237" t="s">
        <v>160</v>
      </c>
      <c r="G115" s="235"/>
      <c r="H115" s="236" t="s">
        <v>19</v>
      </c>
      <c r="I115" s="238"/>
      <c r="J115" s="235"/>
      <c r="K115" s="235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126</v>
      </c>
      <c r="AU115" s="243" t="s">
        <v>80</v>
      </c>
      <c r="AV115" s="14" t="s">
        <v>77</v>
      </c>
      <c r="AW115" s="14" t="s">
        <v>33</v>
      </c>
      <c r="AX115" s="14" t="s">
        <v>72</v>
      </c>
      <c r="AY115" s="243" t="s">
        <v>115</v>
      </c>
    </row>
    <row r="116" s="13" customFormat="1">
      <c r="A116" s="13"/>
      <c r="B116" s="222"/>
      <c r="C116" s="223"/>
      <c r="D116" s="224" t="s">
        <v>126</v>
      </c>
      <c r="E116" s="225" t="s">
        <v>19</v>
      </c>
      <c r="F116" s="226" t="s">
        <v>161</v>
      </c>
      <c r="G116" s="223"/>
      <c r="H116" s="227">
        <v>103</v>
      </c>
      <c r="I116" s="228"/>
      <c r="J116" s="223"/>
      <c r="K116" s="223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126</v>
      </c>
      <c r="AU116" s="233" t="s">
        <v>80</v>
      </c>
      <c r="AV116" s="13" t="s">
        <v>80</v>
      </c>
      <c r="AW116" s="13" t="s">
        <v>33</v>
      </c>
      <c r="AX116" s="13" t="s">
        <v>77</v>
      </c>
      <c r="AY116" s="233" t="s">
        <v>115</v>
      </c>
    </row>
    <row r="117" s="2" customFormat="1" ht="24.15" customHeight="1">
      <c r="A117" s="38"/>
      <c r="B117" s="39"/>
      <c r="C117" s="204" t="s">
        <v>162</v>
      </c>
      <c r="D117" s="204" t="s">
        <v>117</v>
      </c>
      <c r="E117" s="205" t="s">
        <v>163</v>
      </c>
      <c r="F117" s="206" t="s">
        <v>164</v>
      </c>
      <c r="G117" s="207" t="s">
        <v>120</v>
      </c>
      <c r="H117" s="208">
        <v>2680</v>
      </c>
      <c r="I117" s="209"/>
      <c r="J117" s="210">
        <f>ROUND(I117*H117,2)</f>
        <v>0</v>
      </c>
      <c r="K117" s="206" t="s">
        <v>121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9.0000000000000006E-05</v>
      </c>
      <c r="R117" s="213">
        <f>Q117*H117</f>
        <v>0.24120000000000003</v>
      </c>
      <c r="S117" s="213">
        <v>0.11500000000000001</v>
      </c>
      <c r="T117" s="214">
        <f>S117*H117</f>
        <v>308.19999999999999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122</v>
      </c>
      <c r="AT117" s="215" t="s">
        <v>117</v>
      </c>
      <c r="AU117" s="215" t="s">
        <v>80</v>
      </c>
      <c r="AY117" s="17" t="s">
        <v>115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77</v>
      </c>
      <c r="BK117" s="216">
        <f>ROUND(I117*H117,2)</f>
        <v>0</v>
      </c>
      <c r="BL117" s="17" t="s">
        <v>122</v>
      </c>
      <c r="BM117" s="215" t="s">
        <v>165</v>
      </c>
    </row>
    <row r="118" s="2" customFormat="1">
      <c r="A118" s="38"/>
      <c r="B118" s="39"/>
      <c r="C118" s="40"/>
      <c r="D118" s="217" t="s">
        <v>124</v>
      </c>
      <c r="E118" s="40"/>
      <c r="F118" s="218" t="s">
        <v>166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124</v>
      </c>
      <c r="AU118" s="17" t="s">
        <v>80</v>
      </c>
    </row>
    <row r="119" s="14" customFormat="1">
      <c r="A119" s="14"/>
      <c r="B119" s="234"/>
      <c r="C119" s="235"/>
      <c r="D119" s="224" t="s">
        <v>126</v>
      </c>
      <c r="E119" s="236" t="s">
        <v>19</v>
      </c>
      <c r="F119" s="237" t="s">
        <v>167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126</v>
      </c>
      <c r="AU119" s="243" t="s">
        <v>80</v>
      </c>
      <c r="AV119" s="14" t="s">
        <v>77</v>
      </c>
      <c r="AW119" s="14" t="s">
        <v>33</v>
      </c>
      <c r="AX119" s="14" t="s">
        <v>72</v>
      </c>
      <c r="AY119" s="243" t="s">
        <v>115</v>
      </c>
    </row>
    <row r="120" s="14" customFormat="1">
      <c r="A120" s="14"/>
      <c r="B120" s="234"/>
      <c r="C120" s="235"/>
      <c r="D120" s="224" t="s">
        <v>126</v>
      </c>
      <c r="E120" s="236" t="s">
        <v>19</v>
      </c>
      <c r="F120" s="237" t="s">
        <v>139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126</v>
      </c>
      <c r="AU120" s="243" t="s">
        <v>80</v>
      </c>
      <c r="AV120" s="14" t="s">
        <v>77</v>
      </c>
      <c r="AW120" s="14" t="s">
        <v>33</v>
      </c>
      <c r="AX120" s="14" t="s">
        <v>72</v>
      </c>
      <c r="AY120" s="243" t="s">
        <v>115</v>
      </c>
    </row>
    <row r="121" s="13" customFormat="1">
      <c r="A121" s="13"/>
      <c r="B121" s="222"/>
      <c r="C121" s="223"/>
      <c r="D121" s="224" t="s">
        <v>126</v>
      </c>
      <c r="E121" s="225" t="s">
        <v>19</v>
      </c>
      <c r="F121" s="226" t="s">
        <v>140</v>
      </c>
      <c r="G121" s="223"/>
      <c r="H121" s="227">
        <v>1905</v>
      </c>
      <c r="I121" s="228"/>
      <c r="J121" s="223"/>
      <c r="K121" s="223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126</v>
      </c>
      <c r="AU121" s="233" t="s">
        <v>80</v>
      </c>
      <c r="AV121" s="13" t="s">
        <v>80</v>
      </c>
      <c r="AW121" s="13" t="s">
        <v>33</v>
      </c>
      <c r="AX121" s="13" t="s">
        <v>72</v>
      </c>
      <c r="AY121" s="233" t="s">
        <v>115</v>
      </c>
    </row>
    <row r="122" s="14" customFormat="1">
      <c r="A122" s="14"/>
      <c r="B122" s="234"/>
      <c r="C122" s="235"/>
      <c r="D122" s="224" t="s">
        <v>126</v>
      </c>
      <c r="E122" s="236" t="s">
        <v>19</v>
      </c>
      <c r="F122" s="237" t="s">
        <v>132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3" t="s">
        <v>126</v>
      </c>
      <c r="AU122" s="243" t="s">
        <v>80</v>
      </c>
      <c r="AV122" s="14" t="s">
        <v>77</v>
      </c>
      <c r="AW122" s="14" t="s">
        <v>33</v>
      </c>
      <c r="AX122" s="14" t="s">
        <v>72</v>
      </c>
      <c r="AY122" s="243" t="s">
        <v>115</v>
      </c>
    </row>
    <row r="123" s="13" customFormat="1">
      <c r="A123" s="13"/>
      <c r="B123" s="222"/>
      <c r="C123" s="223"/>
      <c r="D123" s="224" t="s">
        <v>126</v>
      </c>
      <c r="E123" s="225" t="s">
        <v>19</v>
      </c>
      <c r="F123" s="226" t="s">
        <v>133</v>
      </c>
      <c r="G123" s="223"/>
      <c r="H123" s="227">
        <v>775</v>
      </c>
      <c r="I123" s="228"/>
      <c r="J123" s="223"/>
      <c r="K123" s="223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126</v>
      </c>
      <c r="AU123" s="233" t="s">
        <v>80</v>
      </c>
      <c r="AV123" s="13" t="s">
        <v>80</v>
      </c>
      <c r="AW123" s="13" t="s">
        <v>33</v>
      </c>
      <c r="AX123" s="13" t="s">
        <v>72</v>
      </c>
      <c r="AY123" s="233" t="s">
        <v>115</v>
      </c>
    </row>
    <row r="124" s="15" customFormat="1">
      <c r="A124" s="15"/>
      <c r="B124" s="244"/>
      <c r="C124" s="245"/>
      <c r="D124" s="224" t="s">
        <v>126</v>
      </c>
      <c r="E124" s="246" t="s">
        <v>19</v>
      </c>
      <c r="F124" s="247" t="s">
        <v>141</v>
      </c>
      <c r="G124" s="245"/>
      <c r="H124" s="248">
        <v>2680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4" t="s">
        <v>126</v>
      </c>
      <c r="AU124" s="254" t="s">
        <v>80</v>
      </c>
      <c r="AV124" s="15" t="s">
        <v>122</v>
      </c>
      <c r="AW124" s="15" t="s">
        <v>33</v>
      </c>
      <c r="AX124" s="15" t="s">
        <v>77</v>
      </c>
      <c r="AY124" s="254" t="s">
        <v>115</v>
      </c>
    </row>
    <row r="125" s="2" customFormat="1" ht="24.15" customHeight="1">
      <c r="A125" s="38"/>
      <c r="B125" s="39"/>
      <c r="C125" s="204" t="s">
        <v>168</v>
      </c>
      <c r="D125" s="204" t="s">
        <v>117</v>
      </c>
      <c r="E125" s="205" t="s">
        <v>169</v>
      </c>
      <c r="F125" s="206" t="s">
        <v>170</v>
      </c>
      <c r="G125" s="207" t="s">
        <v>171</v>
      </c>
      <c r="H125" s="208">
        <v>655</v>
      </c>
      <c r="I125" s="209"/>
      <c r="J125" s="210">
        <f>ROUND(I125*H125,2)</f>
        <v>0</v>
      </c>
      <c r="K125" s="206" t="s">
        <v>121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0.20499999999999999</v>
      </c>
      <c r="T125" s="214">
        <f>S125*H125</f>
        <v>134.27500000000001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122</v>
      </c>
      <c r="AT125" s="215" t="s">
        <v>117</v>
      </c>
      <c r="AU125" s="215" t="s">
        <v>80</v>
      </c>
      <c r="AY125" s="17" t="s">
        <v>115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77</v>
      </c>
      <c r="BK125" s="216">
        <f>ROUND(I125*H125,2)</f>
        <v>0</v>
      </c>
      <c r="BL125" s="17" t="s">
        <v>122</v>
      </c>
      <c r="BM125" s="215" t="s">
        <v>172</v>
      </c>
    </row>
    <row r="126" s="2" customFormat="1">
      <c r="A126" s="38"/>
      <c r="B126" s="39"/>
      <c r="C126" s="40"/>
      <c r="D126" s="217" t="s">
        <v>124</v>
      </c>
      <c r="E126" s="40"/>
      <c r="F126" s="218" t="s">
        <v>173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124</v>
      </c>
      <c r="AU126" s="17" t="s">
        <v>80</v>
      </c>
    </row>
    <row r="127" s="2" customFormat="1" ht="21.75" customHeight="1">
      <c r="A127" s="38"/>
      <c r="B127" s="39"/>
      <c r="C127" s="204" t="s">
        <v>174</v>
      </c>
      <c r="D127" s="204" t="s">
        <v>117</v>
      </c>
      <c r="E127" s="205" t="s">
        <v>175</v>
      </c>
      <c r="F127" s="206" t="s">
        <v>176</v>
      </c>
      <c r="G127" s="207" t="s">
        <v>177</v>
      </c>
      <c r="H127" s="208">
        <v>581.10000000000002</v>
      </c>
      <c r="I127" s="209"/>
      <c r="J127" s="210">
        <f>ROUND(I127*H127,2)</f>
        <v>0</v>
      </c>
      <c r="K127" s="206" t="s">
        <v>121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122</v>
      </c>
      <c r="AT127" s="215" t="s">
        <v>117</v>
      </c>
      <c r="AU127" s="215" t="s">
        <v>80</v>
      </c>
      <c r="AY127" s="17" t="s">
        <v>115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77</v>
      </c>
      <c r="BK127" s="216">
        <f>ROUND(I127*H127,2)</f>
        <v>0</v>
      </c>
      <c r="BL127" s="17" t="s">
        <v>122</v>
      </c>
      <c r="BM127" s="215" t="s">
        <v>178</v>
      </c>
    </row>
    <row r="128" s="2" customFormat="1">
      <c r="A128" s="38"/>
      <c r="B128" s="39"/>
      <c r="C128" s="40"/>
      <c r="D128" s="217" t="s">
        <v>124</v>
      </c>
      <c r="E128" s="40"/>
      <c r="F128" s="218" t="s">
        <v>179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124</v>
      </c>
      <c r="AU128" s="17" t="s">
        <v>80</v>
      </c>
    </row>
    <row r="129" s="14" customFormat="1">
      <c r="A129" s="14"/>
      <c r="B129" s="234"/>
      <c r="C129" s="235"/>
      <c r="D129" s="224" t="s">
        <v>126</v>
      </c>
      <c r="E129" s="236" t="s">
        <v>19</v>
      </c>
      <c r="F129" s="237" t="s">
        <v>180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126</v>
      </c>
      <c r="AU129" s="243" t="s">
        <v>80</v>
      </c>
      <c r="AV129" s="14" t="s">
        <v>77</v>
      </c>
      <c r="AW129" s="14" t="s">
        <v>33</v>
      </c>
      <c r="AX129" s="14" t="s">
        <v>72</v>
      </c>
      <c r="AY129" s="243" t="s">
        <v>115</v>
      </c>
    </row>
    <row r="130" s="13" customFormat="1">
      <c r="A130" s="13"/>
      <c r="B130" s="222"/>
      <c r="C130" s="223"/>
      <c r="D130" s="224" t="s">
        <v>126</v>
      </c>
      <c r="E130" s="225" t="s">
        <v>19</v>
      </c>
      <c r="F130" s="226" t="s">
        <v>181</v>
      </c>
      <c r="G130" s="223"/>
      <c r="H130" s="227">
        <v>581.10000000000002</v>
      </c>
      <c r="I130" s="228"/>
      <c r="J130" s="223"/>
      <c r="K130" s="223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126</v>
      </c>
      <c r="AU130" s="233" t="s">
        <v>80</v>
      </c>
      <c r="AV130" s="13" t="s">
        <v>80</v>
      </c>
      <c r="AW130" s="13" t="s">
        <v>33</v>
      </c>
      <c r="AX130" s="13" t="s">
        <v>77</v>
      </c>
      <c r="AY130" s="233" t="s">
        <v>115</v>
      </c>
    </row>
    <row r="131" s="2" customFormat="1" ht="24.15" customHeight="1">
      <c r="A131" s="38"/>
      <c r="B131" s="39"/>
      <c r="C131" s="204" t="s">
        <v>182</v>
      </c>
      <c r="D131" s="204" t="s">
        <v>117</v>
      </c>
      <c r="E131" s="205" t="s">
        <v>183</v>
      </c>
      <c r="F131" s="206" t="s">
        <v>184</v>
      </c>
      <c r="G131" s="207" t="s">
        <v>177</v>
      </c>
      <c r="H131" s="208">
        <v>581</v>
      </c>
      <c r="I131" s="209"/>
      <c r="J131" s="210">
        <f>ROUND(I131*H131,2)</f>
        <v>0</v>
      </c>
      <c r="K131" s="206" t="s">
        <v>121</v>
      </c>
      <c r="L131" s="44"/>
      <c r="M131" s="211" t="s">
        <v>19</v>
      </c>
      <c r="N131" s="212" t="s">
        <v>43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122</v>
      </c>
      <c r="AT131" s="215" t="s">
        <v>117</v>
      </c>
      <c r="AU131" s="215" t="s">
        <v>80</v>
      </c>
      <c r="AY131" s="17" t="s">
        <v>115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77</v>
      </c>
      <c r="BK131" s="216">
        <f>ROUND(I131*H131,2)</f>
        <v>0</v>
      </c>
      <c r="BL131" s="17" t="s">
        <v>122</v>
      </c>
      <c r="BM131" s="215" t="s">
        <v>185</v>
      </c>
    </row>
    <row r="132" s="2" customFormat="1">
      <c r="A132" s="38"/>
      <c r="B132" s="39"/>
      <c r="C132" s="40"/>
      <c r="D132" s="217" t="s">
        <v>124</v>
      </c>
      <c r="E132" s="40"/>
      <c r="F132" s="218" t="s">
        <v>186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124</v>
      </c>
      <c r="AU132" s="17" t="s">
        <v>80</v>
      </c>
    </row>
    <row r="133" s="2" customFormat="1" ht="24.15" customHeight="1">
      <c r="A133" s="38"/>
      <c r="B133" s="39"/>
      <c r="C133" s="204" t="s">
        <v>187</v>
      </c>
      <c r="D133" s="204" t="s">
        <v>117</v>
      </c>
      <c r="E133" s="205" t="s">
        <v>188</v>
      </c>
      <c r="F133" s="206" t="s">
        <v>189</v>
      </c>
      <c r="G133" s="207" t="s">
        <v>177</v>
      </c>
      <c r="H133" s="208">
        <v>22.5</v>
      </c>
      <c r="I133" s="209"/>
      <c r="J133" s="210">
        <f>ROUND(I133*H133,2)</f>
        <v>0</v>
      </c>
      <c r="K133" s="206" t="s">
        <v>121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122</v>
      </c>
      <c r="AT133" s="215" t="s">
        <v>117</v>
      </c>
      <c r="AU133" s="215" t="s">
        <v>80</v>
      </c>
      <c r="AY133" s="17" t="s">
        <v>115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77</v>
      </c>
      <c r="BK133" s="216">
        <f>ROUND(I133*H133,2)</f>
        <v>0</v>
      </c>
      <c r="BL133" s="17" t="s">
        <v>122</v>
      </c>
      <c r="BM133" s="215" t="s">
        <v>190</v>
      </c>
    </row>
    <row r="134" s="2" customFormat="1">
      <c r="A134" s="38"/>
      <c r="B134" s="39"/>
      <c r="C134" s="40"/>
      <c r="D134" s="217" t="s">
        <v>124</v>
      </c>
      <c r="E134" s="40"/>
      <c r="F134" s="218" t="s">
        <v>191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124</v>
      </c>
      <c r="AU134" s="17" t="s">
        <v>80</v>
      </c>
    </row>
    <row r="135" s="13" customFormat="1">
      <c r="A135" s="13"/>
      <c r="B135" s="222"/>
      <c r="C135" s="223"/>
      <c r="D135" s="224" t="s">
        <v>126</v>
      </c>
      <c r="E135" s="225" t="s">
        <v>19</v>
      </c>
      <c r="F135" s="226" t="s">
        <v>192</v>
      </c>
      <c r="G135" s="223"/>
      <c r="H135" s="227">
        <v>22.5</v>
      </c>
      <c r="I135" s="228"/>
      <c r="J135" s="223"/>
      <c r="K135" s="223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126</v>
      </c>
      <c r="AU135" s="233" t="s">
        <v>80</v>
      </c>
      <c r="AV135" s="13" t="s">
        <v>80</v>
      </c>
      <c r="AW135" s="13" t="s">
        <v>33</v>
      </c>
      <c r="AX135" s="13" t="s">
        <v>77</v>
      </c>
      <c r="AY135" s="233" t="s">
        <v>115</v>
      </c>
    </row>
    <row r="136" s="2" customFormat="1" ht="24.15" customHeight="1">
      <c r="A136" s="38"/>
      <c r="B136" s="39"/>
      <c r="C136" s="204" t="s">
        <v>193</v>
      </c>
      <c r="D136" s="204" t="s">
        <v>117</v>
      </c>
      <c r="E136" s="205" t="s">
        <v>194</v>
      </c>
      <c r="F136" s="206" t="s">
        <v>195</v>
      </c>
      <c r="G136" s="207" t="s">
        <v>177</v>
      </c>
      <c r="H136" s="208">
        <v>22.5</v>
      </c>
      <c r="I136" s="209"/>
      <c r="J136" s="210">
        <f>ROUND(I136*H136,2)</f>
        <v>0</v>
      </c>
      <c r="K136" s="206" t="s">
        <v>121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122</v>
      </c>
      <c r="AT136" s="215" t="s">
        <v>117</v>
      </c>
      <c r="AU136" s="215" t="s">
        <v>80</v>
      </c>
      <c r="AY136" s="17" t="s">
        <v>115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77</v>
      </c>
      <c r="BK136" s="216">
        <f>ROUND(I136*H136,2)</f>
        <v>0</v>
      </c>
      <c r="BL136" s="17" t="s">
        <v>122</v>
      </c>
      <c r="BM136" s="215" t="s">
        <v>196</v>
      </c>
    </row>
    <row r="137" s="2" customFormat="1">
      <c r="A137" s="38"/>
      <c r="B137" s="39"/>
      <c r="C137" s="40"/>
      <c r="D137" s="217" t="s">
        <v>124</v>
      </c>
      <c r="E137" s="40"/>
      <c r="F137" s="218" t="s">
        <v>197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124</v>
      </c>
      <c r="AU137" s="17" t="s">
        <v>80</v>
      </c>
    </row>
    <row r="138" s="2" customFormat="1" ht="24.15" customHeight="1">
      <c r="A138" s="38"/>
      <c r="B138" s="39"/>
      <c r="C138" s="204" t="s">
        <v>198</v>
      </c>
      <c r="D138" s="204" t="s">
        <v>117</v>
      </c>
      <c r="E138" s="205" t="s">
        <v>199</v>
      </c>
      <c r="F138" s="206" t="s">
        <v>200</v>
      </c>
      <c r="G138" s="207" t="s">
        <v>120</v>
      </c>
      <c r="H138" s="208">
        <v>45</v>
      </c>
      <c r="I138" s="209"/>
      <c r="J138" s="210">
        <f>ROUND(I138*H138,2)</f>
        <v>0</v>
      </c>
      <c r="K138" s="206" t="s">
        <v>121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0.00084999999999999995</v>
      </c>
      <c r="R138" s="213">
        <f>Q138*H138</f>
        <v>0.038249999999999999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122</v>
      </c>
      <c r="AT138" s="215" t="s">
        <v>117</v>
      </c>
      <c r="AU138" s="215" t="s">
        <v>80</v>
      </c>
      <c r="AY138" s="17" t="s">
        <v>115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77</v>
      </c>
      <c r="BK138" s="216">
        <f>ROUND(I138*H138,2)</f>
        <v>0</v>
      </c>
      <c r="BL138" s="17" t="s">
        <v>122</v>
      </c>
      <c r="BM138" s="215" t="s">
        <v>201</v>
      </c>
    </row>
    <row r="139" s="2" customFormat="1">
      <c r="A139" s="38"/>
      <c r="B139" s="39"/>
      <c r="C139" s="40"/>
      <c r="D139" s="217" t="s">
        <v>124</v>
      </c>
      <c r="E139" s="40"/>
      <c r="F139" s="218" t="s">
        <v>202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124</v>
      </c>
      <c r="AU139" s="17" t="s">
        <v>80</v>
      </c>
    </row>
    <row r="140" s="13" customFormat="1">
      <c r="A140" s="13"/>
      <c r="B140" s="222"/>
      <c r="C140" s="223"/>
      <c r="D140" s="224" t="s">
        <v>126</v>
      </c>
      <c r="E140" s="225" t="s">
        <v>19</v>
      </c>
      <c r="F140" s="226" t="s">
        <v>203</v>
      </c>
      <c r="G140" s="223"/>
      <c r="H140" s="227">
        <v>45</v>
      </c>
      <c r="I140" s="228"/>
      <c r="J140" s="223"/>
      <c r="K140" s="223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126</v>
      </c>
      <c r="AU140" s="233" t="s">
        <v>80</v>
      </c>
      <c r="AV140" s="13" t="s">
        <v>80</v>
      </c>
      <c r="AW140" s="13" t="s">
        <v>33</v>
      </c>
      <c r="AX140" s="13" t="s">
        <v>77</v>
      </c>
      <c r="AY140" s="233" t="s">
        <v>115</v>
      </c>
    </row>
    <row r="141" s="2" customFormat="1" ht="24.15" customHeight="1">
      <c r="A141" s="38"/>
      <c r="B141" s="39"/>
      <c r="C141" s="204" t="s">
        <v>204</v>
      </c>
      <c r="D141" s="204" t="s">
        <v>117</v>
      </c>
      <c r="E141" s="205" t="s">
        <v>205</v>
      </c>
      <c r="F141" s="206" t="s">
        <v>206</v>
      </c>
      <c r="G141" s="207" t="s">
        <v>120</v>
      </c>
      <c r="H141" s="208">
        <v>45</v>
      </c>
      <c r="I141" s="209"/>
      <c r="J141" s="210">
        <f>ROUND(I141*H141,2)</f>
        <v>0</v>
      </c>
      <c r="K141" s="206" t="s">
        <v>121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122</v>
      </c>
      <c r="AT141" s="215" t="s">
        <v>117</v>
      </c>
      <c r="AU141" s="215" t="s">
        <v>80</v>
      </c>
      <c r="AY141" s="17" t="s">
        <v>115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77</v>
      </c>
      <c r="BK141" s="216">
        <f>ROUND(I141*H141,2)</f>
        <v>0</v>
      </c>
      <c r="BL141" s="17" t="s">
        <v>122</v>
      </c>
      <c r="BM141" s="215" t="s">
        <v>207</v>
      </c>
    </row>
    <row r="142" s="2" customFormat="1">
      <c r="A142" s="38"/>
      <c r="B142" s="39"/>
      <c r="C142" s="40"/>
      <c r="D142" s="217" t="s">
        <v>124</v>
      </c>
      <c r="E142" s="40"/>
      <c r="F142" s="218" t="s">
        <v>208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124</v>
      </c>
      <c r="AU142" s="17" t="s">
        <v>80</v>
      </c>
    </row>
    <row r="143" s="2" customFormat="1" ht="37.8" customHeight="1">
      <c r="A143" s="38"/>
      <c r="B143" s="39"/>
      <c r="C143" s="204" t="s">
        <v>8</v>
      </c>
      <c r="D143" s="204" t="s">
        <v>117</v>
      </c>
      <c r="E143" s="205" t="s">
        <v>209</v>
      </c>
      <c r="F143" s="206" t="s">
        <v>210</v>
      </c>
      <c r="G143" s="207" t="s">
        <v>177</v>
      </c>
      <c r="H143" s="208">
        <v>587.10000000000002</v>
      </c>
      <c r="I143" s="209"/>
      <c r="J143" s="210">
        <f>ROUND(I143*H143,2)</f>
        <v>0</v>
      </c>
      <c r="K143" s="206" t="s">
        <v>121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122</v>
      </c>
      <c r="AT143" s="215" t="s">
        <v>117</v>
      </c>
      <c r="AU143" s="215" t="s">
        <v>80</v>
      </c>
      <c r="AY143" s="17" t="s">
        <v>115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77</v>
      </c>
      <c r="BK143" s="216">
        <f>ROUND(I143*H143,2)</f>
        <v>0</v>
      </c>
      <c r="BL143" s="17" t="s">
        <v>122</v>
      </c>
      <c r="BM143" s="215" t="s">
        <v>211</v>
      </c>
    </row>
    <row r="144" s="2" customFormat="1">
      <c r="A144" s="38"/>
      <c r="B144" s="39"/>
      <c r="C144" s="40"/>
      <c r="D144" s="217" t="s">
        <v>124</v>
      </c>
      <c r="E144" s="40"/>
      <c r="F144" s="218" t="s">
        <v>212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124</v>
      </c>
      <c r="AU144" s="17" t="s">
        <v>80</v>
      </c>
    </row>
    <row r="145" s="14" customFormat="1">
      <c r="A145" s="14"/>
      <c r="B145" s="234"/>
      <c r="C145" s="235"/>
      <c r="D145" s="224" t="s">
        <v>126</v>
      </c>
      <c r="E145" s="236" t="s">
        <v>19</v>
      </c>
      <c r="F145" s="237" t="s">
        <v>180</v>
      </c>
      <c r="G145" s="235"/>
      <c r="H145" s="236" t="s">
        <v>19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126</v>
      </c>
      <c r="AU145" s="243" t="s">
        <v>80</v>
      </c>
      <c r="AV145" s="14" t="s">
        <v>77</v>
      </c>
      <c r="AW145" s="14" t="s">
        <v>33</v>
      </c>
      <c r="AX145" s="14" t="s">
        <v>72</v>
      </c>
      <c r="AY145" s="243" t="s">
        <v>115</v>
      </c>
    </row>
    <row r="146" s="13" customFormat="1">
      <c r="A146" s="13"/>
      <c r="B146" s="222"/>
      <c r="C146" s="223"/>
      <c r="D146" s="224" t="s">
        <v>126</v>
      </c>
      <c r="E146" s="225" t="s">
        <v>19</v>
      </c>
      <c r="F146" s="226" t="s">
        <v>181</v>
      </c>
      <c r="G146" s="223"/>
      <c r="H146" s="227">
        <v>581.10000000000002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126</v>
      </c>
      <c r="AU146" s="233" t="s">
        <v>80</v>
      </c>
      <c r="AV146" s="13" t="s">
        <v>80</v>
      </c>
      <c r="AW146" s="13" t="s">
        <v>33</v>
      </c>
      <c r="AX146" s="13" t="s">
        <v>72</v>
      </c>
      <c r="AY146" s="233" t="s">
        <v>115</v>
      </c>
    </row>
    <row r="147" s="14" customFormat="1">
      <c r="A147" s="14"/>
      <c r="B147" s="234"/>
      <c r="C147" s="235"/>
      <c r="D147" s="224" t="s">
        <v>126</v>
      </c>
      <c r="E147" s="236" t="s">
        <v>19</v>
      </c>
      <c r="F147" s="237" t="s">
        <v>213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126</v>
      </c>
      <c r="AU147" s="243" t="s">
        <v>80</v>
      </c>
      <c r="AV147" s="14" t="s">
        <v>77</v>
      </c>
      <c r="AW147" s="14" t="s">
        <v>33</v>
      </c>
      <c r="AX147" s="14" t="s">
        <v>72</v>
      </c>
      <c r="AY147" s="243" t="s">
        <v>115</v>
      </c>
    </row>
    <row r="148" s="13" customFormat="1">
      <c r="A148" s="13"/>
      <c r="B148" s="222"/>
      <c r="C148" s="223"/>
      <c r="D148" s="224" t="s">
        <v>126</v>
      </c>
      <c r="E148" s="225" t="s">
        <v>19</v>
      </c>
      <c r="F148" s="226" t="s">
        <v>214</v>
      </c>
      <c r="G148" s="223"/>
      <c r="H148" s="227">
        <v>6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126</v>
      </c>
      <c r="AU148" s="233" t="s">
        <v>80</v>
      </c>
      <c r="AV148" s="13" t="s">
        <v>80</v>
      </c>
      <c r="AW148" s="13" t="s">
        <v>33</v>
      </c>
      <c r="AX148" s="13" t="s">
        <v>72</v>
      </c>
      <c r="AY148" s="233" t="s">
        <v>115</v>
      </c>
    </row>
    <row r="149" s="15" customFormat="1">
      <c r="A149" s="15"/>
      <c r="B149" s="244"/>
      <c r="C149" s="245"/>
      <c r="D149" s="224" t="s">
        <v>126</v>
      </c>
      <c r="E149" s="246" t="s">
        <v>19</v>
      </c>
      <c r="F149" s="247" t="s">
        <v>141</v>
      </c>
      <c r="G149" s="245"/>
      <c r="H149" s="248">
        <v>587.10000000000002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4" t="s">
        <v>126</v>
      </c>
      <c r="AU149" s="254" t="s">
        <v>80</v>
      </c>
      <c r="AV149" s="15" t="s">
        <v>122</v>
      </c>
      <c r="AW149" s="15" t="s">
        <v>33</v>
      </c>
      <c r="AX149" s="15" t="s">
        <v>77</v>
      </c>
      <c r="AY149" s="254" t="s">
        <v>115</v>
      </c>
    </row>
    <row r="150" s="2" customFormat="1" ht="24.15" customHeight="1">
      <c r="A150" s="38"/>
      <c r="B150" s="39"/>
      <c r="C150" s="204" t="s">
        <v>215</v>
      </c>
      <c r="D150" s="204" t="s">
        <v>117</v>
      </c>
      <c r="E150" s="205" t="s">
        <v>216</v>
      </c>
      <c r="F150" s="206" t="s">
        <v>217</v>
      </c>
      <c r="G150" s="207" t="s">
        <v>218</v>
      </c>
      <c r="H150" s="208">
        <v>998.07000000000005</v>
      </c>
      <c r="I150" s="209"/>
      <c r="J150" s="210">
        <f>ROUND(I150*H150,2)</f>
        <v>0</v>
      </c>
      <c r="K150" s="206" t="s">
        <v>121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122</v>
      </c>
      <c r="AT150" s="215" t="s">
        <v>117</v>
      </c>
      <c r="AU150" s="215" t="s">
        <v>80</v>
      </c>
      <c r="AY150" s="17" t="s">
        <v>115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77</v>
      </c>
      <c r="BK150" s="216">
        <f>ROUND(I150*H150,2)</f>
        <v>0</v>
      </c>
      <c r="BL150" s="17" t="s">
        <v>122</v>
      </c>
      <c r="BM150" s="215" t="s">
        <v>219</v>
      </c>
    </row>
    <row r="151" s="2" customFormat="1">
      <c r="A151" s="38"/>
      <c r="B151" s="39"/>
      <c r="C151" s="40"/>
      <c r="D151" s="217" t="s">
        <v>124</v>
      </c>
      <c r="E151" s="40"/>
      <c r="F151" s="218" t="s">
        <v>220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124</v>
      </c>
      <c r="AU151" s="17" t="s">
        <v>80</v>
      </c>
    </row>
    <row r="152" s="13" customFormat="1">
      <c r="A152" s="13"/>
      <c r="B152" s="222"/>
      <c r="C152" s="223"/>
      <c r="D152" s="224" t="s">
        <v>126</v>
      </c>
      <c r="E152" s="223"/>
      <c r="F152" s="226" t="s">
        <v>221</v>
      </c>
      <c r="G152" s="223"/>
      <c r="H152" s="227">
        <v>998.07000000000005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126</v>
      </c>
      <c r="AU152" s="233" t="s">
        <v>80</v>
      </c>
      <c r="AV152" s="13" t="s">
        <v>80</v>
      </c>
      <c r="AW152" s="13" t="s">
        <v>4</v>
      </c>
      <c r="AX152" s="13" t="s">
        <v>77</v>
      </c>
      <c r="AY152" s="233" t="s">
        <v>115</v>
      </c>
    </row>
    <row r="153" s="2" customFormat="1" ht="24.15" customHeight="1">
      <c r="A153" s="38"/>
      <c r="B153" s="39"/>
      <c r="C153" s="204" t="s">
        <v>222</v>
      </c>
      <c r="D153" s="204" t="s">
        <v>117</v>
      </c>
      <c r="E153" s="205" t="s">
        <v>223</v>
      </c>
      <c r="F153" s="206" t="s">
        <v>224</v>
      </c>
      <c r="G153" s="207" t="s">
        <v>177</v>
      </c>
      <c r="H153" s="208">
        <v>16.5</v>
      </c>
      <c r="I153" s="209"/>
      <c r="J153" s="210">
        <f>ROUND(I153*H153,2)</f>
        <v>0</v>
      </c>
      <c r="K153" s="206" t="s">
        <v>121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122</v>
      </c>
      <c r="AT153" s="215" t="s">
        <v>117</v>
      </c>
      <c r="AU153" s="215" t="s">
        <v>80</v>
      </c>
      <c r="AY153" s="17" t="s">
        <v>115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77</v>
      </c>
      <c r="BK153" s="216">
        <f>ROUND(I153*H153,2)</f>
        <v>0</v>
      </c>
      <c r="BL153" s="17" t="s">
        <v>122</v>
      </c>
      <c r="BM153" s="215" t="s">
        <v>225</v>
      </c>
    </row>
    <row r="154" s="2" customFormat="1">
      <c r="A154" s="38"/>
      <c r="B154" s="39"/>
      <c r="C154" s="40"/>
      <c r="D154" s="217" t="s">
        <v>124</v>
      </c>
      <c r="E154" s="40"/>
      <c r="F154" s="218" t="s">
        <v>226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124</v>
      </c>
      <c r="AU154" s="17" t="s">
        <v>80</v>
      </c>
    </row>
    <row r="155" s="13" customFormat="1">
      <c r="A155" s="13"/>
      <c r="B155" s="222"/>
      <c r="C155" s="223"/>
      <c r="D155" s="224" t="s">
        <v>126</v>
      </c>
      <c r="E155" s="225" t="s">
        <v>19</v>
      </c>
      <c r="F155" s="226" t="s">
        <v>227</v>
      </c>
      <c r="G155" s="223"/>
      <c r="H155" s="227">
        <v>16.5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126</v>
      </c>
      <c r="AU155" s="233" t="s">
        <v>80</v>
      </c>
      <c r="AV155" s="13" t="s">
        <v>80</v>
      </c>
      <c r="AW155" s="13" t="s">
        <v>33</v>
      </c>
      <c r="AX155" s="13" t="s">
        <v>77</v>
      </c>
      <c r="AY155" s="233" t="s">
        <v>115</v>
      </c>
    </row>
    <row r="156" s="2" customFormat="1" ht="37.8" customHeight="1">
      <c r="A156" s="38"/>
      <c r="B156" s="39"/>
      <c r="C156" s="204" t="s">
        <v>228</v>
      </c>
      <c r="D156" s="204" t="s">
        <v>117</v>
      </c>
      <c r="E156" s="205" t="s">
        <v>229</v>
      </c>
      <c r="F156" s="206" t="s">
        <v>230</v>
      </c>
      <c r="G156" s="207" t="s">
        <v>177</v>
      </c>
      <c r="H156" s="208">
        <v>4.5</v>
      </c>
      <c r="I156" s="209"/>
      <c r="J156" s="210">
        <f>ROUND(I156*H156,2)</f>
        <v>0</v>
      </c>
      <c r="K156" s="206" t="s">
        <v>121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122</v>
      </c>
      <c r="AT156" s="215" t="s">
        <v>117</v>
      </c>
      <c r="AU156" s="215" t="s">
        <v>80</v>
      </c>
      <c r="AY156" s="17" t="s">
        <v>115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77</v>
      </c>
      <c r="BK156" s="216">
        <f>ROUND(I156*H156,2)</f>
        <v>0</v>
      </c>
      <c r="BL156" s="17" t="s">
        <v>122</v>
      </c>
      <c r="BM156" s="215" t="s">
        <v>231</v>
      </c>
    </row>
    <row r="157" s="2" customFormat="1">
      <c r="A157" s="38"/>
      <c r="B157" s="39"/>
      <c r="C157" s="40"/>
      <c r="D157" s="217" t="s">
        <v>124</v>
      </c>
      <c r="E157" s="40"/>
      <c r="F157" s="218" t="s">
        <v>232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124</v>
      </c>
      <c r="AU157" s="17" t="s">
        <v>80</v>
      </c>
    </row>
    <row r="158" s="13" customFormat="1">
      <c r="A158" s="13"/>
      <c r="B158" s="222"/>
      <c r="C158" s="223"/>
      <c r="D158" s="224" t="s">
        <v>126</v>
      </c>
      <c r="E158" s="225" t="s">
        <v>19</v>
      </c>
      <c r="F158" s="226" t="s">
        <v>233</v>
      </c>
      <c r="G158" s="223"/>
      <c r="H158" s="227">
        <v>4.5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126</v>
      </c>
      <c r="AU158" s="233" t="s">
        <v>80</v>
      </c>
      <c r="AV158" s="13" t="s">
        <v>80</v>
      </c>
      <c r="AW158" s="13" t="s">
        <v>33</v>
      </c>
      <c r="AX158" s="13" t="s">
        <v>77</v>
      </c>
      <c r="AY158" s="233" t="s">
        <v>115</v>
      </c>
    </row>
    <row r="159" s="2" customFormat="1" ht="16.5" customHeight="1">
      <c r="A159" s="38"/>
      <c r="B159" s="39"/>
      <c r="C159" s="255" t="s">
        <v>234</v>
      </c>
      <c r="D159" s="255" t="s">
        <v>235</v>
      </c>
      <c r="E159" s="256" t="s">
        <v>236</v>
      </c>
      <c r="F159" s="257" t="s">
        <v>237</v>
      </c>
      <c r="G159" s="258" t="s">
        <v>218</v>
      </c>
      <c r="H159" s="259">
        <v>8.0999999999999996</v>
      </c>
      <c r="I159" s="260"/>
      <c r="J159" s="261">
        <f>ROUND(I159*H159,2)</f>
        <v>0</v>
      </c>
      <c r="K159" s="257" t="s">
        <v>121</v>
      </c>
      <c r="L159" s="262"/>
      <c r="M159" s="263" t="s">
        <v>19</v>
      </c>
      <c r="N159" s="264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168</v>
      </c>
      <c r="AT159" s="215" t="s">
        <v>235</v>
      </c>
      <c r="AU159" s="215" t="s">
        <v>80</v>
      </c>
      <c r="AY159" s="17" t="s">
        <v>115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77</v>
      </c>
      <c r="BK159" s="216">
        <f>ROUND(I159*H159,2)</f>
        <v>0</v>
      </c>
      <c r="BL159" s="17" t="s">
        <v>122</v>
      </c>
      <c r="BM159" s="215" t="s">
        <v>238</v>
      </c>
    </row>
    <row r="160" s="13" customFormat="1">
      <c r="A160" s="13"/>
      <c r="B160" s="222"/>
      <c r="C160" s="223"/>
      <c r="D160" s="224" t="s">
        <v>126</v>
      </c>
      <c r="E160" s="223"/>
      <c r="F160" s="226" t="s">
        <v>239</v>
      </c>
      <c r="G160" s="223"/>
      <c r="H160" s="227">
        <v>8.0999999999999996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126</v>
      </c>
      <c r="AU160" s="233" t="s">
        <v>80</v>
      </c>
      <c r="AV160" s="13" t="s">
        <v>80</v>
      </c>
      <c r="AW160" s="13" t="s">
        <v>4</v>
      </c>
      <c r="AX160" s="13" t="s">
        <v>77</v>
      </c>
      <c r="AY160" s="233" t="s">
        <v>115</v>
      </c>
    </row>
    <row r="161" s="2" customFormat="1" ht="16.5" customHeight="1">
      <c r="A161" s="38"/>
      <c r="B161" s="39"/>
      <c r="C161" s="204" t="s">
        <v>240</v>
      </c>
      <c r="D161" s="204" t="s">
        <v>117</v>
      </c>
      <c r="E161" s="205" t="s">
        <v>241</v>
      </c>
      <c r="F161" s="206" t="s">
        <v>242</v>
      </c>
      <c r="G161" s="207" t="s">
        <v>120</v>
      </c>
      <c r="H161" s="208">
        <v>42</v>
      </c>
      <c r="I161" s="209"/>
      <c r="J161" s="210">
        <f>ROUND(I161*H161,2)</f>
        <v>0</v>
      </c>
      <c r="K161" s="206" t="s">
        <v>121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122</v>
      </c>
      <c r="AT161" s="215" t="s">
        <v>117</v>
      </c>
      <c r="AU161" s="215" t="s">
        <v>80</v>
      </c>
      <c r="AY161" s="17" t="s">
        <v>115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77</v>
      </c>
      <c r="BK161" s="216">
        <f>ROUND(I161*H161,2)</f>
        <v>0</v>
      </c>
      <c r="BL161" s="17" t="s">
        <v>122</v>
      </c>
      <c r="BM161" s="215" t="s">
        <v>243</v>
      </c>
    </row>
    <row r="162" s="2" customFormat="1">
      <c r="A162" s="38"/>
      <c r="B162" s="39"/>
      <c r="C162" s="40"/>
      <c r="D162" s="217" t="s">
        <v>124</v>
      </c>
      <c r="E162" s="40"/>
      <c r="F162" s="218" t="s">
        <v>244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124</v>
      </c>
      <c r="AU162" s="17" t="s">
        <v>80</v>
      </c>
    </row>
    <row r="163" s="2" customFormat="1" ht="16.5" customHeight="1">
      <c r="A163" s="38"/>
      <c r="B163" s="39"/>
      <c r="C163" s="255" t="s">
        <v>7</v>
      </c>
      <c r="D163" s="255" t="s">
        <v>235</v>
      </c>
      <c r="E163" s="256" t="s">
        <v>245</v>
      </c>
      <c r="F163" s="257" t="s">
        <v>246</v>
      </c>
      <c r="G163" s="258" t="s">
        <v>218</v>
      </c>
      <c r="H163" s="259">
        <v>6.2999999999999998</v>
      </c>
      <c r="I163" s="260"/>
      <c r="J163" s="261">
        <f>ROUND(I163*H163,2)</f>
        <v>0</v>
      </c>
      <c r="K163" s="257" t="s">
        <v>121</v>
      </c>
      <c r="L163" s="262"/>
      <c r="M163" s="263" t="s">
        <v>19</v>
      </c>
      <c r="N163" s="264" t="s">
        <v>43</v>
      </c>
      <c r="O163" s="84"/>
      <c r="P163" s="213">
        <f>O163*H163</f>
        <v>0</v>
      </c>
      <c r="Q163" s="213">
        <v>1</v>
      </c>
      <c r="R163" s="213">
        <f>Q163*H163</f>
        <v>6.2999999999999998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168</v>
      </c>
      <c r="AT163" s="215" t="s">
        <v>235</v>
      </c>
      <c r="AU163" s="215" t="s">
        <v>80</v>
      </c>
      <c r="AY163" s="17" t="s">
        <v>115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77</v>
      </c>
      <c r="BK163" s="216">
        <f>ROUND(I163*H163,2)</f>
        <v>0</v>
      </c>
      <c r="BL163" s="17" t="s">
        <v>122</v>
      </c>
      <c r="BM163" s="215" t="s">
        <v>247</v>
      </c>
    </row>
    <row r="164" s="13" customFormat="1">
      <c r="A164" s="13"/>
      <c r="B164" s="222"/>
      <c r="C164" s="223"/>
      <c r="D164" s="224" t="s">
        <v>126</v>
      </c>
      <c r="E164" s="225" t="s">
        <v>19</v>
      </c>
      <c r="F164" s="226" t="s">
        <v>248</v>
      </c>
      <c r="G164" s="223"/>
      <c r="H164" s="227">
        <v>6.2999999999999998</v>
      </c>
      <c r="I164" s="228"/>
      <c r="J164" s="223"/>
      <c r="K164" s="223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126</v>
      </c>
      <c r="AU164" s="233" t="s">
        <v>80</v>
      </c>
      <c r="AV164" s="13" t="s">
        <v>80</v>
      </c>
      <c r="AW164" s="13" t="s">
        <v>33</v>
      </c>
      <c r="AX164" s="13" t="s">
        <v>77</v>
      </c>
      <c r="AY164" s="233" t="s">
        <v>115</v>
      </c>
    </row>
    <row r="165" s="2" customFormat="1" ht="24.15" customHeight="1">
      <c r="A165" s="38"/>
      <c r="B165" s="39"/>
      <c r="C165" s="204" t="s">
        <v>249</v>
      </c>
      <c r="D165" s="204" t="s">
        <v>117</v>
      </c>
      <c r="E165" s="205" t="s">
        <v>250</v>
      </c>
      <c r="F165" s="206" t="s">
        <v>251</v>
      </c>
      <c r="G165" s="207" t="s">
        <v>120</v>
      </c>
      <c r="H165" s="208">
        <v>42</v>
      </c>
      <c r="I165" s="209"/>
      <c r="J165" s="210">
        <f>ROUND(I165*H165,2)</f>
        <v>0</v>
      </c>
      <c r="K165" s="206" t="s">
        <v>121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122</v>
      </c>
      <c r="AT165" s="215" t="s">
        <v>117</v>
      </c>
      <c r="AU165" s="215" t="s">
        <v>80</v>
      </c>
      <c r="AY165" s="17" t="s">
        <v>115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77</v>
      </c>
      <c r="BK165" s="216">
        <f>ROUND(I165*H165,2)</f>
        <v>0</v>
      </c>
      <c r="BL165" s="17" t="s">
        <v>122</v>
      </c>
      <c r="BM165" s="215" t="s">
        <v>252</v>
      </c>
    </row>
    <row r="166" s="2" customFormat="1">
      <c r="A166" s="38"/>
      <c r="B166" s="39"/>
      <c r="C166" s="40"/>
      <c r="D166" s="217" t="s">
        <v>124</v>
      </c>
      <c r="E166" s="40"/>
      <c r="F166" s="218" t="s">
        <v>253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124</v>
      </c>
      <c r="AU166" s="17" t="s">
        <v>80</v>
      </c>
    </row>
    <row r="167" s="2" customFormat="1" ht="16.5" customHeight="1">
      <c r="A167" s="38"/>
      <c r="B167" s="39"/>
      <c r="C167" s="255" t="s">
        <v>254</v>
      </c>
      <c r="D167" s="255" t="s">
        <v>235</v>
      </c>
      <c r="E167" s="256" t="s">
        <v>255</v>
      </c>
      <c r="F167" s="257" t="s">
        <v>256</v>
      </c>
      <c r="G167" s="258" t="s">
        <v>257</v>
      </c>
      <c r="H167" s="259">
        <v>0.83999999999999997</v>
      </c>
      <c r="I167" s="260"/>
      <c r="J167" s="261">
        <f>ROUND(I167*H167,2)</f>
        <v>0</v>
      </c>
      <c r="K167" s="257" t="s">
        <v>121</v>
      </c>
      <c r="L167" s="262"/>
      <c r="M167" s="263" t="s">
        <v>19</v>
      </c>
      <c r="N167" s="264" t="s">
        <v>43</v>
      </c>
      <c r="O167" s="84"/>
      <c r="P167" s="213">
        <f>O167*H167</f>
        <v>0</v>
      </c>
      <c r="Q167" s="213">
        <v>0.001</v>
      </c>
      <c r="R167" s="213">
        <f>Q167*H167</f>
        <v>0.00084000000000000003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168</v>
      </c>
      <c r="AT167" s="215" t="s">
        <v>235</v>
      </c>
      <c r="AU167" s="215" t="s">
        <v>80</v>
      </c>
      <c r="AY167" s="17" t="s">
        <v>115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77</v>
      </c>
      <c r="BK167" s="216">
        <f>ROUND(I167*H167,2)</f>
        <v>0</v>
      </c>
      <c r="BL167" s="17" t="s">
        <v>122</v>
      </c>
      <c r="BM167" s="215" t="s">
        <v>258</v>
      </c>
    </row>
    <row r="168" s="13" customFormat="1">
      <c r="A168" s="13"/>
      <c r="B168" s="222"/>
      <c r="C168" s="223"/>
      <c r="D168" s="224" t="s">
        <v>126</v>
      </c>
      <c r="E168" s="223"/>
      <c r="F168" s="226" t="s">
        <v>259</v>
      </c>
      <c r="G168" s="223"/>
      <c r="H168" s="227">
        <v>0.83999999999999997</v>
      </c>
      <c r="I168" s="228"/>
      <c r="J168" s="223"/>
      <c r="K168" s="223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126</v>
      </c>
      <c r="AU168" s="233" t="s">
        <v>80</v>
      </c>
      <c r="AV168" s="13" t="s">
        <v>80</v>
      </c>
      <c r="AW168" s="13" t="s">
        <v>4</v>
      </c>
      <c r="AX168" s="13" t="s">
        <v>77</v>
      </c>
      <c r="AY168" s="233" t="s">
        <v>115</v>
      </c>
    </row>
    <row r="169" s="2" customFormat="1" ht="21.75" customHeight="1">
      <c r="A169" s="38"/>
      <c r="B169" s="39"/>
      <c r="C169" s="204" t="s">
        <v>260</v>
      </c>
      <c r="D169" s="204" t="s">
        <v>117</v>
      </c>
      <c r="E169" s="205" t="s">
        <v>261</v>
      </c>
      <c r="F169" s="206" t="s">
        <v>262</v>
      </c>
      <c r="G169" s="207" t="s">
        <v>120</v>
      </c>
      <c r="H169" s="208">
        <v>2680</v>
      </c>
      <c r="I169" s="209"/>
      <c r="J169" s="210">
        <f>ROUND(I169*H169,2)</f>
        <v>0</v>
      </c>
      <c r="K169" s="206" t="s">
        <v>121</v>
      </c>
      <c r="L169" s="44"/>
      <c r="M169" s="211" t="s">
        <v>19</v>
      </c>
      <c r="N169" s="212" t="s">
        <v>43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122</v>
      </c>
      <c r="AT169" s="215" t="s">
        <v>117</v>
      </c>
      <c r="AU169" s="215" t="s">
        <v>80</v>
      </c>
      <c r="AY169" s="17" t="s">
        <v>115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77</v>
      </c>
      <c r="BK169" s="216">
        <f>ROUND(I169*H169,2)</f>
        <v>0</v>
      </c>
      <c r="BL169" s="17" t="s">
        <v>122</v>
      </c>
      <c r="BM169" s="215" t="s">
        <v>263</v>
      </c>
    </row>
    <row r="170" s="2" customFormat="1">
      <c r="A170" s="38"/>
      <c r="B170" s="39"/>
      <c r="C170" s="40"/>
      <c r="D170" s="217" t="s">
        <v>124</v>
      </c>
      <c r="E170" s="40"/>
      <c r="F170" s="218" t="s">
        <v>264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124</v>
      </c>
      <c r="AU170" s="17" t="s">
        <v>80</v>
      </c>
    </row>
    <row r="171" s="13" customFormat="1">
      <c r="A171" s="13"/>
      <c r="B171" s="222"/>
      <c r="C171" s="223"/>
      <c r="D171" s="224" t="s">
        <v>126</v>
      </c>
      <c r="E171" s="225" t="s">
        <v>19</v>
      </c>
      <c r="F171" s="226" t="s">
        <v>265</v>
      </c>
      <c r="G171" s="223"/>
      <c r="H171" s="227">
        <v>1905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126</v>
      </c>
      <c r="AU171" s="233" t="s">
        <v>80</v>
      </c>
      <c r="AV171" s="13" t="s">
        <v>80</v>
      </c>
      <c r="AW171" s="13" t="s">
        <v>33</v>
      </c>
      <c r="AX171" s="13" t="s">
        <v>72</v>
      </c>
      <c r="AY171" s="233" t="s">
        <v>115</v>
      </c>
    </row>
    <row r="172" s="13" customFormat="1">
      <c r="A172" s="13"/>
      <c r="B172" s="222"/>
      <c r="C172" s="223"/>
      <c r="D172" s="224" t="s">
        <v>126</v>
      </c>
      <c r="E172" s="225" t="s">
        <v>19</v>
      </c>
      <c r="F172" s="226" t="s">
        <v>266</v>
      </c>
      <c r="G172" s="223"/>
      <c r="H172" s="227">
        <v>775</v>
      </c>
      <c r="I172" s="228"/>
      <c r="J172" s="223"/>
      <c r="K172" s="223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126</v>
      </c>
      <c r="AU172" s="233" t="s">
        <v>80</v>
      </c>
      <c r="AV172" s="13" t="s">
        <v>80</v>
      </c>
      <c r="AW172" s="13" t="s">
        <v>33</v>
      </c>
      <c r="AX172" s="13" t="s">
        <v>72</v>
      </c>
      <c r="AY172" s="233" t="s">
        <v>115</v>
      </c>
    </row>
    <row r="173" s="15" customFormat="1">
      <c r="A173" s="15"/>
      <c r="B173" s="244"/>
      <c r="C173" s="245"/>
      <c r="D173" s="224" t="s">
        <v>126</v>
      </c>
      <c r="E173" s="246" t="s">
        <v>19</v>
      </c>
      <c r="F173" s="247" t="s">
        <v>141</v>
      </c>
      <c r="G173" s="245"/>
      <c r="H173" s="248">
        <v>2680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4" t="s">
        <v>126</v>
      </c>
      <c r="AU173" s="254" t="s">
        <v>80</v>
      </c>
      <c r="AV173" s="15" t="s">
        <v>122</v>
      </c>
      <c r="AW173" s="15" t="s">
        <v>33</v>
      </c>
      <c r="AX173" s="15" t="s">
        <v>77</v>
      </c>
      <c r="AY173" s="254" t="s">
        <v>115</v>
      </c>
    </row>
    <row r="174" s="12" customFormat="1" ht="22.8" customHeight="1">
      <c r="A174" s="12"/>
      <c r="B174" s="188"/>
      <c r="C174" s="189"/>
      <c r="D174" s="190" t="s">
        <v>71</v>
      </c>
      <c r="E174" s="202" t="s">
        <v>122</v>
      </c>
      <c r="F174" s="202" t="s">
        <v>267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SUM(P175:P181)</f>
        <v>0</v>
      </c>
      <c r="Q174" s="196"/>
      <c r="R174" s="197">
        <f>SUM(R175:R181)</f>
        <v>0</v>
      </c>
      <c r="S174" s="196"/>
      <c r="T174" s="198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77</v>
      </c>
      <c r="AT174" s="200" t="s">
        <v>71</v>
      </c>
      <c r="AU174" s="200" t="s">
        <v>77</v>
      </c>
      <c r="AY174" s="199" t="s">
        <v>115</v>
      </c>
      <c r="BK174" s="201">
        <f>SUM(BK175:BK181)</f>
        <v>0</v>
      </c>
    </row>
    <row r="175" s="2" customFormat="1" ht="24.15" customHeight="1">
      <c r="A175" s="38"/>
      <c r="B175" s="39"/>
      <c r="C175" s="204" t="s">
        <v>268</v>
      </c>
      <c r="D175" s="204" t="s">
        <v>117</v>
      </c>
      <c r="E175" s="205" t="s">
        <v>269</v>
      </c>
      <c r="F175" s="206" t="s">
        <v>270</v>
      </c>
      <c r="G175" s="207" t="s">
        <v>120</v>
      </c>
      <c r="H175" s="208">
        <v>160</v>
      </c>
      <c r="I175" s="209"/>
      <c r="J175" s="210">
        <f>ROUND(I175*H175,2)</f>
        <v>0</v>
      </c>
      <c r="K175" s="206" t="s">
        <v>121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122</v>
      </c>
      <c r="AT175" s="215" t="s">
        <v>117</v>
      </c>
      <c r="AU175" s="215" t="s">
        <v>80</v>
      </c>
      <c r="AY175" s="17" t="s">
        <v>115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77</v>
      </c>
      <c r="BK175" s="216">
        <f>ROUND(I175*H175,2)</f>
        <v>0</v>
      </c>
      <c r="BL175" s="17" t="s">
        <v>122</v>
      </c>
      <c r="BM175" s="215" t="s">
        <v>271</v>
      </c>
    </row>
    <row r="176" s="2" customFormat="1">
      <c r="A176" s="38"/>
      <c r="B176" s="39"/>
      <c r="C176" s="40"/>
      <c r="D176" s="217" t="s">
        <v>124</v>
      </c>
      <c r="E176" s="40"/>
      <c r="F176" s="218" t="s">
        <v>272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124</v>
      </c>
      <c r="AU176" s="17" t="s">
        <v>80</v>
      </c>
    </row>
    <row r="177" s="14" customFormat="1">
      <c r="A177" s="14"/>
      <c r="B177" s="234"/>
      <c r="C177" s="235"/>
      <c r="D177" s="224" t="s">
        <v>126</v>
      </c>
      <c r="E177" s="236" t="s">
        <v>19</v>
      </c>
      <c r="F177" s="237" t="s">
        <v>273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3" t="s">
        <v>126</v>
      </c>
      <c r="AU177" s="243" t="s">
        <v>80</v>
      </c>
      <c r="AV177" s="14" t="s">
        <v>77</v>
      </c>
      <c r="AW177" s="14" t="s">
        <v>33</v>
      </c>
      <c r="AX177" s="14" t="s">
        <v>72</v>
      </c>
      <c r="AY177" s="243" t="s">
        <v>115</v>
      </c>
    </row>
    <row r="178" s="13" customFormat="1">
      <c r="A178" s="13"/>
      <c r="B178" s="222"/>
      <c r="C178" s="223"/>
      <c r="D178" s="224" t="s">
        <v>126</v>
      </c>
      <c r="E178" s="225" t="s">
        <v>19</v>
      </c>
      <c r="F178" s="226" t="s">
        <v>274</v>
      </c>
      <c r="G178" s="223"/>
      <c r="H178" s="227">
        <v>160</v>
      </c>
      <c r="I178" s="228"/>
      <c r="J178" s="223"/>
      <c r="K178" s="223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126</v>
      </c>
      <c r="AU178" s="233" t="s">
        <v>80</v>
      </c>
      <c r="AV178" s="13" t="s">
        <v>80</v>
      </c>
      <c r="AW178" s="13" t="s">
        <v>33</v>
      </c>
      <c r="AX178" s="13" t="s">
        <v>77</v>
      </c>
      <c r="AY178" s="233" t="s">
        <v>115</v>
      </c>
    </row>
    <row r="179" s="2" customFormat="1" ht="16.5" customHeight="1">
      <c r="A179" s="38"/>
      <c r="B179" s="39"/>
      <c r="C179" s="204" t="s">
        <v>275</v>
      </c>
      <c r="D179" s="204" t="s">
        <v>117</v>
      </c>
      <c r="E179" s="205" t="s">
        <v>276</v>
      </c>
      <c r="F179" s="206" t="s">
        <v>277</v>
      </c>
      <c r="G179" s="207" t="s">
        <v>177</v>
      </c>
      <c r="H179" s="208">
        <v>1.5</v>
      </c>
      <c r="I179" s="209"/>
      <c r="J179" s="210">
        <f>ROUND(I179*H179,2)</f>
        <v>0</v>
      </c>
      <c r="K179" s="206" t="s">
        <v>121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122</v>
      </c>
      <c r="AT179" s="215" t="s">
        <v>117</v>
      </c>
      <c r="AU179" s="215" t="s">
        <v>80</v>
      </c>
      <c r="AY179" s="17" t="s">
        <v>115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77</v>
      </c>
      <c r="BK179" s="216">
        <f>ROUND(I179*H179,2)</f>
        <v>0</v>
      </c>
      <c r="BL179" s="17" t="s">
        <v>122</v>
      </c>
      <c r="BM179" s="215" t="s">
        <v>278</v>
      </c>
    </row>
    <row r="180" s="2" customFormat="1">
      <c r="A180" s="38"/>
      <c r="B180" s="39"/>
      <c r="C180" s="40"/>
      <c r="D180" s="217" t="s">
        <v>124</v>
      </c>
      <c r="E180" s="40"/>
      <c r="F180" s="218" t="s">
        <v>279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124</v>
      </c>
      <c r="AU180" s="17" t="s">
        <v>80</v>
      </c>
    </row>
    <row r="181" s="13" customFormat="1">
      <c r="A181" s="13"/>
      <c r="B181" s="222"/>
      <c r="C181" s="223"/>
      <c r="D181" s="224" t="s">
        <v>126</v>
      </c>
      <c r="E181" s="225" t="s">
        <v>19</v>
      </c>
      <c r="F181" s="226" t="s">
        <v>280</v>
      </c>
      <c r="G181" s="223"/>
      <c r="H181" s="227">
        <v>1.5</v>
      </c>
      <c r="I181" s="228"/>
      <c r="J181" s="223"/>
      <c r="K181" s="223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126</v>
      </c>
      <c r="AU181" s="233" t="s">
        <v>80</v>
      </c>
      <c r="AV181" s="13" t="s">
        <v>80</v>
      </c>
      <c r="AW181" s="13" t="s">
        <v>33</v>
      </c>
      <c r="AX181" s="13" t="s">
        <v>77</v>
      </c>
      <c r="AY181" s="233" t="s">
        <v>115</v>
      </c>
    </row>
    <row r="182" s="12" customFormat="1" ht="22.8" customHeight="1">
      <c r="A182" s="12"/>
      <c r="B182" s="188"/>
      <c r="C182" s="189"/>
      <c r="D182" s="190" t="s">
        <v>71</v>
      </c>
      <c r="E182" s="202" t="s">
        <v>148</v>
      </c>
      <c r="F182" s="202" t="s">
        <v>281</v>
      </c>
      <c r="G182" s="189"/>
      <c r="H182" s="189"/>
      <c r="I182" s="192"/>
      <c r="J182" s="203">
        <f>BK182</f>
        <v>0</v>
      </c>
      <c r="K182" s="189"/>
      <c r="L182" s="194"/>
      <c r="M182" s="195"/>
      <c r="N182" s="196"/>
      <c r="O182" s="196"/>
      <c r="P182" s="197">
        <f>SUM(P183:P249)</f>
        <v>0</v>
      </c>
      <c r="Q182" s="196"/>
      <c r="R182" s="197">
        <f>SUM(R183:R249)</f>
        <v>154.48387</v>
      </c>
      <c r="S182" s="196"/>
      <c r="T182" s="198">
        <f>SUM(T183:T249)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9" t="s">
        <v>77</v>
      </c>
      <c r="AT182" s="200" t="s">
        <v>71</v>
      </c>
      <c r="AU182" s="200" t="s">
        <v>77</v>
      </c>
      <c r="AY182" s="199" t="s">
        <v>115</v>
      </c>
      <c r="BK182" s="201">
        <f>SUM(BK183:BK249)</f>
        <v>0</v>
      </c>
    </row>
    <row r="183" s="2" customFormat="1" ht="24.15" customHeight="1">
      <c r="A183" s="38"/>
      <c r="B183" s="39"/>
      <c r="C183" s="204" t="s">
        <v>282</v>
      </c>
      <c r="D183" s="204" t="s">
        <v>117</v>
      </c>
      <c r="E183" s="205" t="s">
        <v>283</v>
      </c>
      <c r="F183" s="206" t="s">
        <v>284</v>
      </c>
      <c r="G183" s="207" t="s">
        <v>120</v>
      </c>
      <c r="H183" s="208">
        <v>3874</v>
      </c>
      <c r="I183" s="209"/>
      <c r="J183" s="210">
        <f>ROUND(I183*H183,2)</f>
        <v>0</v>
      </c>
      <c r="K183" s="206" t="s">
        <v>121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122</v>
      </c>
      <c r="AT183" s="215" t="s">
        <v>117</v>
      </c>
      <c r="AU183" s="215" t="s">
        <v>80</v>
      </c>
      <c r="AY183" s="17" t="s">
        <v>115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77</v>
      </c>
      <c r="BK183" s="216">
        <f>ROUND(I183*H183,2)</f>
        <v>0</v>
      </c>
      <c r="BL183" s="17" t="s">
        <v>122</v>
      </c>
      <c r="BM183" s="215" t="s">
        <v>285</v>
      </c>
    </row>
    <row r="184" s="2" customFormat="1">
      <c r="A184" s="38"/>
      <c r="B184" s="39"/>
      <c r="C184" s="40"/>
      <c r="D184" s="217" t="s">
        <v>124</v>
      </c>
      <c r="E184" s="40"/>
      <c r="F184" s="218" t="s">
        <v>286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124</v>
      </c>
      <c r="AU184" s="17" t="s">
        <v>80</v>
      </c>
    </row>
    <row r="185" s="14" customFormat="1">
      <c r="A185" s="14"/>
      <c r="B185" s="234"/>
      <c r="C185" s="235"/>
      <c r="D185" s="224" t="s">
        <v>126</v>
      </c>
      <c r="E185" s="236" t="s">
        <v>19</v>
      </c>
      <c r="F185" s="237" t="s">
        <v>287</v>
      </c>
      <c r="G185" s="235"/>
      <c r="H185" s="236" t="s">
        <v>19</v>
      </c>
      <c r="I185" s="238"/>
      <c r="J185" s="235"/>
      <c r="K185" s="235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126</v>
      </c>
      <c r="AU185" s="243" t="s">
        <v>80</v>
      </c>
      <c r="AV185" s="14" t="s">
        <v>77</v>
      </c>
      <c r="AW185" s="14" t="s">
        <v>33</v>
      </c>
      <c r="AX185" s="14" t="s">
        <v>72</v>
      </c>
      <c r="AY185" s="243" t="s">
        <v>115</v>
      </c>
    </row>
    <row r="186" s="13" customFormat="1">
      <c r="A186" s="13"/>
      <c r="B186" s="222"/>
      <c r="C186" s="223"/>
      <c r="D186" s="224" t="s">
        <v>126</v>
      </c>
      <c r="E186" s="225" t="s">
        <v>19</v>
      </c>
      <c r="F186" s="226" t="s">
        <v>288</v>
      </c>
      <c r="G186" s="223"/>
      <c r="H186" s="227">
        <v>3874</v>
      </c>
      <c r="I186" s="228"/>
      <c r="J186" s="223"/>
      <c r="K186" s="223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126</v>
      </c>
      <c r="AU186" s="233" t="s">
        <v>80</v>
      </c>
      <c r="AV186" s="13" t="s">
        <v>80</v>
      </c>
      <c r="AW186" s="13" t="s">
        <v>33</v>
      </c>
      <c r="AX186" s="13" t="s">
        <v>77</v>
      </c>
      <c r="AY186" s="233" t="s">
        <v>115</v>
      </c>
    </row>
    <row r="187" s="2" customFormat="1" ht="21.75" customHeight="1">
      <c r="A187" s="38"/>
      <c r="B187" s="39"/>
      <c r="C187" s="204" t="s">
        <v>289</v>
      </c>
      <c r="D187" s="204" t="s">
        <v>117</v>
      </c>
      <c r="E187" s="205" t="s">
        <v>290</v>
      </c>
      <c r="F187" s="206" t="s">
        <v>291</v>
      </c>
      <c r="G187" s="207" t="s">
        <v>120</v>
      </c>
      <c r="H187" s="208">
        <v>4425</v>
      </c>
      <c r="I187" s="209"/>
      <c r="J187" s="210">
        <f>ROUND(I187*H187,2)</f>
        <v>0</v>
      </c>
      <c r="K187" s="206" t="s">
        <v>121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122</v>
      </c>
      <c r="AT187" s="215" t="s">
        <v>117</v>
      </c>
      <c r="AU187" s="215" t="s">
        <v>80</v>
      </c>
      <c r="AY187" s="17" t="s">
        <v>115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77</v>
      </c>
      <c r="BK187" s="216">
        <f>ROUND(I187*H187,2)</f>
        <v>0</v>
      </c>
      <c r="BL187" s="17" t="s">
        <v>122</v>
      </c>
      <c r="BM187" s="215" t="s">
        <v>292</v>
      </c>
    </row>
    <row r="188" s="2" customFormat="1">
      <c r="A188" s="38"/>
      <c r="B188" s="39"/>
      <c r="C188" s="40"/>
      <c r="D188" s="217" t="s">
        <v>124</v>
      </c>
      <c r="E188" s="40"/>
      <c r="F188" s="218" t="s">
        <v>293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124</v>
      </c>
      <c r="AU188" s="17" t="s">
        <v>80</v>
      </c>
    </row>
    <row r="189" s="13" customFormat="1">
      <c r="A189" s="13"/>
      <c r="B189" s="222"/>
      <c r="C189" s="223"/>
      <c r="D189" s="224" t="s">
        <v>126</v>
      </c>
      <c r="E189" s="225" t="s">
        <v>19</v>
      </c>
      <c r="F189" s="226" t="s">
        <v>294</v>
      </c>
      <c r="G189" s="223"/>
      <c r="H189" s="227">
        <v>3874</v>
      </c>
      <c r="I189" s="228"/>
      <c r="J189" s="223"/>
      <c r="K189" s="223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126</v>
      </c>
      <c r="AU189" s="233" t="s">
        <v>80</v>
      </c>
      <c r="AV189" s="13" t="s">
        <v>80</v>
      </c>
      <c r="AW189" s="13" t="s">
        <v>33</v>
      </c>
      <c r="AX189" s="13" t="s">
        <v>72</v>
      </c>
      <c r="AY189" s="233" t="s">
        <v>115</v>
      </c>
    </row>
    <row r="190" s="13" customFormat="1">
      <c r="A190" s="13"/>
      <c r="B190" s="222"/>
      <c r="C190" s="223"/>
      <c r="D190" s="224" t="s">
        <v>126</v>
      </c>
      <c r="E190" s="225" t="s">
        <v>19</v>
      </c>
      <c r="F190" s="226" t="s">
        <v>295</v>
      </c>
      <c r="G190" s="223"/>
      <c r="H190" s="227">
        <v>533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126</v>
      </c>
      <c r="AU190" s="233" t="s">
        <v>80</v>
      </c>
      <c r="AV190" s="13" t="s">
        <v>80</v>
      </c>
      <c r="AW190" s="13" t="s">
        <v>33</v>
      </c>
      <c r="AX190" s="13" t="s">
        <v>72</v>
      </c>
      <c r="AY190" s="233" t="s">
        <v>115</v>
      </c>
    </row>
    <row r="191" s="14" customFormat="1">
      <c r="A191" s="14"/>
      <c r="B191" s="234"/>
      <c r="C191" s="235"/>
      <c r="D191" s="224" t="s">
        <v>126</v>
      </c>
      <c r="E191" s="236" t="s">
        <v>19</v>
      </c>
      <c r="F191" s="237" t="s">
        <v>296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3" t="s">
        <v>126</v>
      </c>
      <c r="AU191" s="243" t="s">
        <v>80</v>
      </c>
      <c r="AV191" s="14" t="s">
        <v>77</v>
      </c>
      <c r="AW191" s="14" t="s">
        <v>33</v>
      </c>
      <c r="AX191" s="14" t="s">
        <v>72</v>
      </c>
      <c r="AY191" s="243" t="s">
        <v>115</v>
      </c>
    </row>
    <row r="192" s="13" customFormat="1">
      <c r="A192" s="13"/>
      <c r="B192" s="222"/>
      <c r="C192" s="223"/>
      <c r="D192" s="224" t="s">
        <v>126</v>
      </c>
      <c r="E192" s="225" t="s">
        <v>19</v>
      </c>
      <c r="F192" s="226" t="s">
        <v>297</v>
      </c>
      <c r="G192" s="223"/>
      <c r="H192" s="227">
        <v>18</v>
      </c>
      <c r="I192" s="228"/>
      <c r="J192" s="223"/>
      <c r="K192" s="223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126</v>
      </c>
      <c r="AU192" s="233" t="s">
        <v>80</v>
      </c>
      <c r="AV192" s="13" t="s">
        <v>80</v>
      </c>
      <c r="AW192" s="13" t="s">
        <v>33</v>
      </c>
      <c r="AX192" s="13" t="s">
        <v>72</v>
      </c>
      <c r="AY192" s="233" t="s">
        <v>115</v>
      </c>
    </row>
    <row r="193" s="15" customFormat="1">
      <c r="A193" s="15"/>
      <c r="B193" s="244"/>
      <c r="C193" s="245"/>
      <c r="D193" s="224" t="s">
        <v>126</v>
      </c>
      <c r="E193" s="246" t="s">
        <v>19</v>
      </c>
      <c r="F193" s="247" t="s">
        <v>141</v>
      </c>
      <c r="G193" s="245"/>
      <c r="H193" s="248">
        <v>4425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4" t="s">
        <v>126</v>
      </c>
      <c r="AU193" s="254" t="s">
        <v>80</v>
      </c>
      <c r="AV193" s="15" t="s">
        <v>122</v>
      </c>
      <c r="AW193" s="15" t="s">
        <v>33</v>
      </c>
      <c r="AX193" s="15" t="s">
        <v>77</v>
      </c>
      <c r="AY193" s="254" t="s">
        <v>115</v>
      </c>
    </row>
    <row r="194" s="2" customFormat="1" ht="21.75" customHeight="1">
      <c r="A194" s="38"/>
      <c r="B194" s="39"/>
      <c r="C194" s="204" t="s">
        <v>298</v>
      </c>
      <c r="D194" s="204" t="s">
        <v>117</v>
      </c>
      <c r="E194" s="205" t="s">
        <v>299</v>
      </c>
      <c r="F194" s="206" t="s">
        <v>300</v>
      </c>
      <c r="G194" s="207" t="s">
        <v>120</v>
      </c>
      <c r="H194" s="208">
        <v>103</v>
      </c>
      <c r="I194" s="209"/>
      <c r="J194" s="210">
        <f>ROUND(I194*H194,2)</f>
        <v>0</v>
      </c>
      <c r="K194" s="206" t="s">
        <v>121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122</v>
      </c>
      <c r="AT194" s="215" t="s">
        <v>117</v>
      </c>
      <c r="AU194" s="215" t="s">
        <v>80</v>
      </c>
      <c r="AY194" s="17" t="s">
        <v>115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77</v>
      </c>
      <c r="BK194" s="216">
        <f>ROUND(I194*H194,2)</f>
        <v>0</v>
      </c>
      <c r="BL194" s="17" t="s">
        <v>122</v>
      </c>
      <c r="BM194" s="215" t="s">
        <v>301</v>
      </c>
    </row>
    <row r="195" s="2" customFormat="1">
      <c r="A195" s="38"/>
      <c r="B195" s="39"/>
      <c r="C195" s="40"/>
      <c r="D195" s="217" t="s">
        <v>124</v>
      </c>
      <c r="E195" s="40"/>
      <c r="F195" s="218" t="s">
        <v>302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124</v>
      </c>
      <c r="AU195" s="17" t="s">
        <v>80</v>
      </c>
    </row>
    <row r="196" s="13" customFormat="1">
      <c r="A196" s="13"/>
      <c r="B196" s="222"/>
      <c r="C196" s="223"/>
      <c r="D196" s="224" t="s">
        <v>126</v>
      </c>
      <c r="E196" s="225" t="s">
        <v>19</v>
      </c>
      <c r="F196" s="226" t="s">
        <v>303</v>
      </c>
      <c r="G196" s="223"/>
      <c r="H196" s="227">
        <v>85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126</v>
      </c>
      <c r="AU196" s="233" t="s">
        <v>80</v>
      </c>
      <c r="AV196" s="13" t="s">
        <v>80</v>
      </c>
      <c r="AW196" s="13" t="s">
        <v>33</v>
      </c>
      <c r="AX196" s="13" t="s">
        <v>72</v>
      </c>
      <c r="AY196" s="233" t="s">
        <v>115</v>
      </c>
    </row>
    <row r="197" s="13" customFormat="1">
      <c r="A197" s="13"/>
      <c r="B197" s="222"/>
      <c r="C197" s="223"/>
      <c r="D197" s="224" t="s">
        <v>126</v>
      </c>
      <c r="E197" s="225" t="s">
        <v>19</v>
      </c>
      <c r="F197" s="226" t="s">
        <v>304</v>
      </c>
      <c r="G197" s="223"/>
      <c r="H197" s="227">
        <v>18</v>
      </c>
      <c r="I197" s="228"/>
      <c r="J197" s="223"/>
      <c r="K197" s="223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126</v>
      </c>
      <c r="AU197" s="233" t="s">
        <v>80</v>
      </c>
      <c r="AV197" s="13" t="s">
        <v>80</v>
      </c>
      <c r="AW197" s="13" t="s">
        <v>33</v>
      </c>
      <c r="AX197" s="13" t="s">
        <v>72</v>
      </c>
      <c r="AY197" s="233" t="s">
        <v>115</v>
      </c>
    </row>
    <row r="198" s="15" customFormat="1">
      <c r="A198" s="15"/>
      <c r="B198" s="244"/>
      <c r="C198" s="245"/>
      <c r="D198" s="224" t="s">
        <v>126</v>
      </c>
      <c r="E198" s="246" t="s">
        <v>19</v>
      </c>
      <c r="F198" s="247" t="s">
        <v>141</v>
      </c>
      <c r="G198" s="245"/>
      <c r="H198" s="248">
        <v>103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4" t="s">
        <v>126</v>
      </c>
      <c r="AU198" s="254" t="s">
        <v>80</v>
      </c>
      <c r="AV198" s="15" t="s">
        <v>122</v>
      </c>
      <c r="AW198" s="15" t="s">
        <v>33</v>
      </c>
      <c r="AX198" s="15" t="s">
        <v>77</v>
      </c>
      <c r="AY198" s="254" t="s">
        <v>115</v>
      </c>
    </row>
    <row r="199" s="2" customFormat="1" ht="24.15" customHeight="1">
      <c r="A199" s="38"/>
      <c r="B199" s="39"/>
      <c r="C199" s="204" t="s">
        <v>305</v>
      </c>
      <c r="D199" s="204" t="s">
        <v>117</v>
      </c>
      <c r="E199" s="205" t="s">
        <v>306</v>
      </c>
      <c r="F199" s="206" t="s">
        <v>307</v>
      </c>
      <c r="G199" s="207" t="s">
        <v>120</v>
      </c>
      <c r="H199" s="208">
        <v>1937</v>
      </c>
      <c r="I199" s="209"/>
      <c r="J199" s="210">
        <f>ROUND(I199*H199,2)</f>
        <v>0</v>
      </c>
      <c r="K199" s="206" t="s">
        <v>121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122</v>
      </c>
      <c r="AT199" s="215" t="s">
        <v>117</v>
      </c>
      <c r="AU199" s="215" t="s">
        <v>80</v>
      </c>
      <c r="AY199" s="17" t="s">
        <v>115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77</v>
      </c>
      <c r="BK199" s="216">
        <f>ROUND(I199*H199,2)</f>
        <v>0</v>
      </c>
      <c r="BL199" s="17" t="s">
        <v>122</v>
      </c>
      <c r="BM199" s="215" t="s">
        <v>308</v>
      </c>
    </row>
    <row r="200" s="2" customFormat="1">
      <c r="A200" s="38"/>
      <c r="B200" s="39"/>
      <c r="C200" s="40"/>
      <c r="D200" s="217" t="s">
        <v>124</v>
      </c>
      <c r="E200" s="40"/>
      <c r="F200" s="218" t="s">
        <v>309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124</v>
      </c>
      <c r="AU200" s="17" t="s">
        <v>80</v>
      </c>
    </row>
    <row r="201" s="13" customFormat="1">
      <c r="A201" s="13"/>
      <c r="B201" s="222"/>
      <c r="C201" s="223"/>
      <c r="D201" s="224" t="s">
        <v>126</v>
      </c>
      <c r="E201" s="225" t="s">
        <v>19</v>
      </c>
      <c r="F201" s="226" t="s">
        <v>310</v>
      </c>
      <c r="G201" s="223"/>
      <c r="H201" s="227">
        <v>1937</v>
      </c>
      <c r="I201" s="228"/>
      <c r="J201" s="223"/>
      <c r="K201" s="223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126</v>
      </c>
      <c r="AU201" s="233" t="s">
        <v>80</v>
      </c>
      <c r="AV201" s="13" t="s">
        <v>80</v>
      </c>
      <c r="AW201" s="13" t="s">
        <v>33</v>
      </c>
      <c r="AX201" s="13" t="s">
        <v>77</v>
      </c>
      <c r="AY201" s="233" t="s">
        <v>115</v>
      </c>
    </row>
    <row r="202" s="2" customFormat="1" ht="16.5" customHeight="1">
      <c r="A202" s="38"/>
      <c r="B202" s="39"/>
      <c r="C202" s="204" t="s">
        <v>311</v>
      </c>
      <c r="D202" s="204" t="s">
        <v>117</v>
      </c>
      <c r="E202" s="205" t="s">
        <v>312</v>
      </c>
      <c r="F202" s="206" t="s">
        <v>313</v>
      </c>
      <c r="G202" s="207" t="s">
        <v>120</v>
      </c>
      <c r="H202" s="208">
        <v>6</v>
      </c>
      <c r="I202" s="209"/>
      <c r="J202" s="210">
        <f>ROUND(I202*H202,2)</f>
        <v>0</v>
      </c>
      <c r="K202" s="206" t="s">
        <v>121</v>
      </c>
      <c r="L202" s="44"/>
      <c r="M202" s="211" t="s">
        <v>19</v>
      </c>
      <c r="N202" s="212" t="s">
        <v>43</v>
      </c>
      <c r="O202" s="84"/>
      <c r="P202" s="213">
        <f>O202*H202</f>
        <v>0</v>
      </c>
      <c r="Q202" s="213">
        <v>0.40799999999999997</v>
      </c>
      <c r="R202" s="213">
        <f>Q202*H202</f>
        <v>2.448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122</v>
      </c>
      <c r="AT202" s="215" t="s">
        <v>117</v>
      </c>
      <c r="AU202" s="215" t="s">
        <v>80</v>
      </c>
      <c r="AY202" s="17" t="s">
        <v>115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77</v>
      </c>
      <c r="BK202" s="216">
        <f>ROUND(I202*H202,2)</f>
        <v>0</v>
      </c>
      <c r="BL202" s="17" t="s">
        <v>122</v>
      </c>
      <c r="BM202" s="215" t="s">
        <v>314</v>
      </c>
    </row>
    <row r="203" s="2" customFormat="1">
      <c r="A203" s="38"/>
      <c r="B203" s="39"/>
      <c r="C203" s="40"/>
      <c r="D203" s="217" t="s">
        <v>124</v>
      </c>
      <c r="E203" s="40"/>
      <c r="F203" s="218" t="s">
        <v>315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124</v>
      </c>
      <c r="AU203" s="17" t="s">
        <v>80</v>
      </c>
    </row>
    <row r="204" s="14" customFormat="1">
      <c r="A204" s="14"/>
      <c r="B204" s="234"/>
      <c r="C204" s="235"/>
      <c r="D204" s="224" t="s">
        <v>126</v>
      </c>
      <c r="E204" s="236" t="s">
        <v>19</v>
      </c>
      <c r="F204" s="237" t="s">
        <v>316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126</v>
      </c>
      <c r="AU204" s="243" t="s">
        <v>80</v>
      </c>
      <c r="AV204" s="14" t="s">
        <v>77</v>
      </c>
      <c r="AW204" s="14" t="s">
        <v>33</v>
      </c>
      <c r="AX204" s="14" t="s">
        <v>72</v>
      </c>
      <c r="AY204" s="243" t="s">
        <v>115</v>
      </c>
    </row>
    <row r="205" s="13" customFormat="1">
      <c r="A205" s="13"/>
      <c r="B205" s="222"/>
      <c r="C205" s="223"/>
      <c r="D205" s="224" t="s">
        <v>126</v>
      </c>
      <c r="E205" s="225" t="s">
        <v>19</v>
      </c>
      <c r="F205" s="226" t="s">
        <v>317</v>
      </c>
      <c r="G205" s="223"/>
      <c r="H205" s="227">
        <v>6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126</v>
      </c>
      <c r="AU205" s="233" t="s">
        <v>80</v>
      </c>
      <c r="AV205" s="13" t="s">
        <v>80</v>
      </c>
      <c r="AW205" s="13" t="s">
        <v>33</v>
      </c>
      <c r="AX205" s="13" t="s">
        <v>77</v>
      </c>
      <c r="AY205" s="233" t="s">
        <v>115</v>
      </c>
    </row>
    <row r="206" s="2" customFormat="1" ht="16.5" customHeight="1">
      <c r="A206" s="38"/>
      <c r="B206" s="39"/>
      <c r="C206" s="204" t="s">
        <v>318</v>
      </c>
      <c r="D206" s="204" t="s">
        <v>117</v>
      </c>
      <c r="E206" s="205" t="s">
        <v>319</v>
      </c>
      <c r="F206" s="206" t="s">
        <v>320</v>
      </c>
      <c r="G206" s="207" t="s">
        <v>120</v>
      </c>
      <c r="H206" s="208">
        <v>1937</v>
      </c>
      <c r="I206" s="209"/>
      <c r="J206" s="210">
        <f>ROUND(I206*H206,2)</f>
        <v>0</v>
      </c>
      <c r="K206" s="206" t="s">
        <v>121</v>
      </c>
      <c r="L206" s="44"/>
      <c r="M206" s="211" t="s">
        <v>19</v>
      </c>
      <c r="N206" s="212" t="s">
        <v>43</v>
      </c>
      <c r="O206" s="84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122</v>
      </c>
      <c r="AT206" s="215" t="s">
        <v>117</v>
      </c>
      <c r="AU206" s="215" t="s">
        <v>80</v>
      </c>
      <c r="AY206" s="17" t="s">
        <v>115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77</v>
      </c>
      <c r="BK206" s="216">
        <f>ROUND(I206*H206,2)</f>
        <v>0</v>
      </c>
      <c r="BL206" s="17" t="s">
        <v>122</v>
      </c>
      <c r="BM206" s="215" t="s">
        <v>321</v>
      </c>
    </row>
    <row r="207" s="2" customFormat="1">
      <c r="A207" s="38"/>
      <c r="B207" s="39"/>
      <c r="C207" s="40"/>
      <c r="D207" s="217" t="s">
        <v>124</v>
      </c>
      <c r="E207" s="40"/>
      <c r="F207" s="218" t="s">
        <v>322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124</v>
      </c>
      <c r="AU207" s="17" t="s">
        <v>80</v>
      </c>
    </row>
    <row r="208" s="13" customFormat="1">
      <c r="A208" s="13"/>
      <c r="B208" s="222"/>
      <c r="C208" s="223"/>
      <c r="D208" s="224" t="s">
        <v>126</v>
      </c>
      <c r="E208" s="225" t="s">
        <v>19</v>
      </c>
      <c r="F208" s="226" t="s">
        <v>310</v>
      </c>
      <c r="G208" s="223"/>
      <c r="H208" s="227">
        <v>1937</v>
      </c>
      <c r="I208" s="228"/>
      <c r="J208" s="223"/>
      <c r="K208" s="223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126</v>
      </c>
      <c r="AU208" s="233" t="s">
        <v>80</v>
      </c>
      <c r="AV208" s="13" t="s">
        <v>80</v>
      </c>
      <c r="AW208" s="13" t="s">
        <v>33</v>
      </c>
      <c r="AX208" s="13" t="s">
        <v>77</v>
      </c>
      <c r="AY208" s="233" t="s">
        <v>115</v>
      </c>
    </row>
    <row r="209" s="2" customFormat="1" ht="16.5" customHeight="1">
      <c r="A209" s="38"/>
      <c r="B209" s="39"/>
      <c r="C209" s="204" t="s">
        <v>323</v>
      </c>
      <c r="D209" s="204" t="s">
        <v>117</v>
      </c>
      <c r="E209" s="205" t="s">
        <v>324</v>
      </c>
      <c r="F209" s="206" t="s">
        <v>325</v>
      </c>
      <c r="G209" s="207" t="s">
        <v>120</v>
      </c>
      <c r="H209" s="208">
        <v>3977</v>
      </c>
      <c r="I209" s="209"/>
      <c r="J209" s="210">
        <f>ROUND(I209*H209,2)</f>
        <v>0</v>
      </c>
      <c r="K209" s="206" t="s">
        <v>121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122</v>
      </c>
      <c r="AT209" s="215" t="s">
        <v>117</v>
      </c>
      <c r="AU209" s="215" t="s">
        <v>80</v>
      </c>
      <c r="AY209" s="17" t="s">
        <v>115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77</v>
      </c>
      <c r="BK209" s="216">
        <f>ROUND(I209*H209,2)</f>
        <v>0</v>
      </c>
      <c r="BL209" s="17" t="s">
        <v>122</v>
      </c>
      <c r="BM209" s="215" t="s">
        <v>326</v>
      </c>
    </row>
    <row r="210" s="2" customFormat="1">
      <c r="A210" s="38"/>
      <c r="B210" s="39"/>
      <c r="C210" s="40"/>
      <c r="D210" s="217" t="s">
        <v>124</v>
      </c>
      <c r="E210" s="40"/>
      <c r="F210" s="218" t="s">
        <v>327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124</v>
      </c>
      <c r="AU210" s="17" t="s">
        <v>80</v>
      </c>
    </row>
    <row r="211" s="13" customFormat="1">
      <c r="A211" s="13"/>
      <c r="B211" s="222"/>
      <c r="C211" s="223"/>
      <c r="D211" s="224" t="s">
        <v>126</v>
      </c>
      <c r="E211" s="225" t="s">
        <v>19</v>
      </c>
      <c r="F211" s="226" t="s">
        <v>294</v>
      </c>
      <c r="G211" s="223"/>
      <c r="H211" s="227">
        <v>3874</v>
      </c>
      <c r="I211" s="228"/>
      <c r="J211" s="223"/>
      <c r="K211" s="223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126</v>
      </c>
      <c r="AU211" s="233" t="s">
        <v>80</v>
      </c>
      <c r="AV211" s="13" t="s">
        <v>80</v>
      </c>
      <c r="AW211" s="13" t="s">
        <v>33</v>
      </c>
      <c r="AX211" s="13" t="s">
        <v>72</v>
      </c>
      <c r="AY211" s="233" t="s">
        <v>115</v>
      </c>
    </row>
    <row r="212" s="13" customFormat="1">
      <c r="A212" s="13"/>
      <c r="B212" s="222"/>
      <c r="C212" s="223"/>
      <c r="D212" s="224" t="s">
        <v>126</v>
      </c>
      <c r="E212" s="225" t="s">
        <v>19</v>
      </c>
      <c r="F212" s="226" t="s">
        <v>328</v>
      </c>
      <c r="G212" s="223"/>
      <c r="H212" s="227">
        <v>103</v>
      </c>
      <c r="I212" s="228"/>
      <c r="J212" s="223"/>
      <c r="K212" s="223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126</v>
      </c>
      <c r="AU212" s="233" t="s">
        <v>80</v>
      </c>
      <c r="AV212" s="13" t="s">
        <v>80</v>
      </c>
      <c r="AW212" s="13" t="s">
        <v>33</v>
      </c>
      <c r="AX212" s="13" t="s">
        <v>72</v>
      </c>
      <c r="AY212" s="233" t="s">
        <v>115</v>
      </c>
    </row>
    <row r="213" s="15" customFormat="1">
      <c r="A213" s="15"/>
      <c r="B213" s="244"/>
      <c r="C213" s="245"/>
      <c r="D213" s="224" t="s">
        <v>126</v>
      </c>
      <c r="E213" s="246" t="s">
        <v>19</v>
      </c>
      <c r="F213" s="247" t="s">
        <v>141</v>
      </c>
      <c r="G213" s="245"/>
      <c r="H213" s="248">
        <v>3977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4" t="s">
        <v>126</v>
      </c>
      <c r="AU213" s="254" t="s">
        <v>80</v>
      </c>
      <c r="AV213" s="15" t="s">
        <v>122</v>
      </c>
      <c r="AW213" s="15" t="s">
        <v>33</v>
      </c>
      <c r="AX213" s="15" t="s">
        <v>77</v>
      </c>
      <c r="AY213" s="254" t="s">
        <v>115</v>
      </c>
    </row>
    <row r="214" s="2" customFormat="1" ht="24.15" customHeight="1">
      <c r="A214" s="38"/>
      <c r="B214" s="39"/>
      <c r="C214" s="204" t="s">
        <v>329</v>
      </c>
      <c r="D214" s="204" t="s">
        <v>117</v>
      </c>
      <c r="E214" s="205" t="s">
        <v>330</v>
      </c>
      <c r="F214" s="206" t="s">
        <v>331</v>
      </c>
      <c r="G214" s="207" t="s">
        <v>120</v>
      </c>
      <c r="H214" s="208">
        <v>103</v>
      </c>
      <c r="I214" s="209"/>
      <c r="J214" s="210">
        <f>ROUND(I214*H214,2)</f>
        <v>0</v>
      </c>
      <c r="K214" s="206" t="s">
        <v>121</v>
      </c>
      <c r="L214" s="44"/>
      <c r="M214" s="211" t="s">
        <v>19</v>
      </c>
      <c r="N214" s="212" t="s">
        <v>43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122</v>
      </c>
      <c r="AT214" s="215" t="s">
        <v>117</v>
      </c>
      <c r="AU214" s="215" t="s">
        <v>80</v>
      </c>
      <c r="AY214" s="17" t="s">
        <v>115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77</v>
      </c>
      <c r="BK214" s="216">
        <f>ROUND(I214*H214,2)</f>
        <v>0</v>
      </c>
      <c r="BL214" s="17" t="s">
        <v>122</v>
      </c>
      <c r="BM214" s="215" t="s">
        <v>332</v>
      </c>
    </row>
    <row r="215" s="2" customFormat="1">
      <c r="A215" s="38"/>
      <c r="B215" s="39"/>
      <c r="C215" s="40"/>
      <c r="D215" s="217" t="s">
        <v>124</v>
      </c>
      <c r="E215" s="40"/>
      <c r="F215" s="218" t="s">
        <v>333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124</v>
      </c>
      <c r="AU215" s="17" t="s">
        <v>80</v>
      </c>
    </row>
    <row r="216" s="13" customFormat="1">
      <c r="A216" s="13"/>
      <c r="B216" s="222"/>
      <c r="C216" s="223"/>
      <c r="D216" s="224" t="s">
        <v>126</v>
      </c>
      <c r="E216" s="225" t="s">
        <v>19</v>
      </c>
      <c r="F216" s="226" t="s">
        <v>328</v>
      </c>
      <c r="G216" s="223"/>
      <c r="H216" s="227">
        <v>103</v>
      </c>
      <c r="I216" s="228"/>
      <c r="J216" s="223"/>
      <c r="K216" s="223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126</v>
      </c>
      <c r="AU216" s="233" t="s">
        <v>80</v>
      </c>
      <c r="AV216" s="13" t="s">
        <v>80</v>
      </c>
      <c r="AW216" s="13" t="s">
        <v>33</v>
      </c>
      <c r="AX216" s="13" t="s">
        <v>77</v>
      </c>
      <c r="AY216" s="233" t="s">
        <v>115</v>
      </c>
    </row>
    <row r="217" s="2" customFormat="1" ht="24.15" customHeight="1">
      <c r="A217" s="38"/>
      <c r="B217" s="39"/>
      <c r="C217" s="204" t="s">
        <v>334</v>
      </c>
      <c r="D217" s="204" t="s">
        <v>117</v>
      </c>
      <c r="E217" s="205" t="s">
        <v>335</v>
      </c>
      <c r="F217" s="206" t="s">
        <v>336</v>
      </c>
      <c r="G217" s="207" t="s">
        <v>120</v>
      </c>
      <c r="H217" s="208">
        <v>1937</v>
      </c>
      <c r="I217" s="209"/>
      <c r="J217" s="210">
        <f>ROUND(I217*H217,2)</f>
        <v>0</v>
      </c>
      <c r="K217" s="206" t="s">
        <v>121</v>
      </c>
      <c r="L217" s="44"/>
      <c r="M217" s="211" t="s">
        <v>19</v>
      </c>
      <c r="N217" s="212" t="s">
        <v>43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122</v>
      </c>
      <c r="AT217" s="215" t="s">
        <v>117</v>
      </c>
      <c r="AU217" s="215" t="s">
        <v>80</v>
      </c>
      <c r="AY217" s="17" t="s">
        <v>115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77</v>
      </c>
      <c r="BK217" s="216">
        <f>ROUND(I217*H217,2)</f>
        <v>0</v>
      </c>
      <c r="BL217" s="17" t="s">
        <v>122</v>
      </c>
      <c r="BM217" s="215" t="s">
        <v>337</v>
      </c>
    </row>
    <row r="218" s="2" customFormat="1">
      <c r="A218" s="38"/>
      <c r="B218" s="39"/>
      <c r="C218" s="40"/>
      <c r="D218" s="217" t="s">
        <v>124</v>
      </c>
      <c r="E218" s="40"/>
      <c r="F218" s="218" t="s">
        <v>338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124</v>
      </c>
      <c r="AU218" s="17" t="s">
        <v>80</v>
      </c>
    </row>
    <row r="219" s="13" customFormat="1">
      <c r="A219" s="13"/>
      <c r="B219" s="222"/>
      <c r="C219" s="223"/>
      <c r="D219" s="224" t="s">
        <v>126</v>
      </c>
      <c r="E219" s="225" t="s">
        <v>19</v>
      </c>
      <c r="F219" s="226" t="s">
        <v>310</v>
      </c>
      <c r="G219" s="223"/>
      <c r="H219" s="227">
        <v>1937</v>
      </c>
      <c r="I219" s="228"/>
      <c r="J219" s="223"/>
      <c r="K219" s="223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126</v>
      </c>
      <c r="AU219" s="233" t="s">
        <v>80</v>
      </c>
      <c r="AV219" s="13" t="s">
        <v>80</v>
      </c>
      <c r="AW219" s="13" t="s">
        <v>33</v>
      </c>
      <c r="AX219" s="13" t="s">
        <v>77</v>
      </c>
      <c r="AY219" s="233" t="s">
        <v>115</v>
      </c>
    </row>
    <row r="220" s="2" customFormat="1" ht="24.15" customHeight="1">
      <c r="A220" s="38"/>
      <c r="B220" s="39"/>
      <c r="C220" s="204" t="s">
        <v>339</v>
      </c>
      <c r="D220" s="204" t="s">
        <v>117</v>
      </c>
      <c r="E220" s="205" t="s">
        <v>340</v>
      </c>
      <c r="F220" s="206" t="s">
        <v>341</v>
      </c>
      <c r="G220" s="207" t="s">
        <v>120</v>
      </c>
      <c r="H220" s="208">
        <v>1937</v>
      </c>
      <c r="I220" s="209"/>
      <c r="J220" s="210">
        <f>ROUND(I220*H220,2)</f>
        <v>0</v>
      </c>
      <c r="K220" s="206" t="s">
        <v>121</v>
      </c>
      <c r="L220" s="44"/>
      <c r="M220" s="211" t="s">
        <v>19</v>
      </c>
      <c r="N220" s="212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122</v>
      </c>
      <c r="AT220" s="215" t="s">
        <v>117</v>
      </c>
      <c r="AU220" s="215" t="s">
        <v>80</v>
      </c>
      <c r="AY220" s="17" t="s">
        <v>115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77</v>
      </c>
      <c r="BK220" s="216">
        <f>ROUND(I220*H220,2)</f>
        <v>0</v>
      </c>
      <c r="BL220" s="17" t="s">
        <v>122</v>
      </c>
      <c r="BM220" s="215" t="s">
        <v>342</v>
      </c>
    </row>
    <row r="221" s="2" customFormat="1">
      <c r="A221" s="38"/>
      <c r="B221" s="39"/>
      <c r="C221" s="40"/>
      <c r="D221" s="217" t="s">
        <v>124</v>
      </c>
      <c r="E221" s="40"/>
      <c r="F221" s="218" t="s">
        <v>343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124</v>
      </c>
      <c r="AU221" s="17" t="s">
        <v>80</v>
      </c>
    </row>
    <row r="222" s="13" customFormat="1">
      <c r="A222" s="13"/>
      <c r="B222" s="222"/>
      <c r="C222" s="223"/>
      <c r="D222" s="224" t="s">
        <v>126</v>
      </c>
      <c r="E222" s="225" t="s">
        <v>19</v>
      </c>
      <c r="F222" s="226" t="s">
        <v>310</v>
      </c>
      <c r="G222" s="223"/>
      <c r="H222" s="227">
        <v>1937</v>
      </c>
      <c r="I222" s="228"/>
      <c r="J222" s="223"/>
      <c r="K222" s="223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126</v>
      </c>
      <c r="AU222" s="233" t="s">
        <v>80</v>
      </c>
      <c r="AV222" s="13" t="s">
        <v>80</v>
      </c>
      <c r="AW222" s="13" t="s">
        <v>33</v>
      </c>
      <c r="AX222" s="13" t="s">
        <v>77</v>
      </c>
      <c r="AY222" s="233" t="s">
        <v>115</v>
      </c>
    </row>
    <row r="223" s="2" customFormat="1" ht="33" customHeight="1">
      <c r="A223" s="38"/>
      <c r="B223" s="39"/>
      <c r="C223" s="204" t="s">
        <v>344</v>
      </c>
      <c r="D223" s="204" t="s">
        <v>117</v>
      </c>
      <c r="E223" s="205" t="s">
        <v>345</v>
      </c>
      <c r="F223" s="206" t="s">
        <v>346</v>
      </c>
      <c r="G223" s="207" t="s">
        <v>120</v>
      </c>
      <c r="H223" s="208">
        <v>16</v>
      </c>
      <c r="I223" s="209"/>
      <c r="J223" s="210">
        <f>ROUND(I223*H223,2)</f>
        <v>0</v>
      </c>
      <c r="K223" s="206" t="s">
        <v>121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0.19536000000000001</v>
      </c>
      <c r="R223" s="213">
        <f>Q223*H223</f>
        <v>3.1257600000000001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122</v>
      </c>
      <c r="AT223" s="215" t="s">
        <v>117</v>
      </c>
      <c r="AU223" s="215" t="s">
        <v>80</v>
      </c>
      <c r="AY223" s="17" t="s">
        <v>115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77</v>
      </c>
      <c r="BK223" s="216">
        <f>ROUND(I223*H223,2)</f>
        <v>0</v>
      </c>
      <c r="BL223" s="17" t="s">
        <v>122</v>
      </c>
      <c r="BM223" s="215" t="s">
        <v>347</v>
      </c>
    </row>
    <row r="224" s="2" customFormat="1">
      <c r="A224" s="38"/>
      <c r="B224" s="39"/>
      <c r="C224" s="40"/>
      <c r="D224" s="217" t="s">
        <v>124</v>
      </c>
      <c r="E224" s="40"/>
      <c r="F224" s="218" t="s">
        <v>348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124</v>
      </c>
      <c r="AU224" s="17" t="s">
        <v>80</v>
      </c>
    </row>
    <row r="225" s="14" customFormat="1">
      <c r="A225" s="14"/>
      <c r="B225" s="234"/>
      <c r="C225" s="235"/>
      <c r="D225" s="224" t="s">
        <v>126</v>
      </c>
      <c r="E225" s="236" t="s">
        <v>19</v>
      </c>
      <c r="F225" s="237" t="s">
        <v>349</v>
      </c>
      <c r="G225" s="235"/>
      <c r="H225" s="236" t="s">
        <v>19</v>
      </c>
      <c r="I225" s="238"/>
      <c r="J225" s="235"/>
      <c r="K225" s="235"/>
      <c r="L225" s="239"/>
      <c r="M225" s="240"/>
      <c r="N225" s="241"/>
      <c r="O225" s="241"/>
      <c r="P225" s="241"/>
      <c r="Q225" s="241"/>
      <c r="R225" s="241"/>
      <c r="S225" s="241"/>
      <c r="T225" s="24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3" t="s">
        <v>126</v>
      </c>
      <c r="AU225" s="243" t="s">
        <v>80</v>
      </c>
      <c r="AV225" s="14" t="s">
        <v>77</v>
      </c>
      <c r="AW225" s="14" t="s">
        <v>33</v>
      </c>
      <c r="AX225" s="14" t="s">
        <v>72</v>
      </c>
      <c r="AY225" s="243" t="s">
        <v>115</v>
      </c>
    </row>
    <row r="226" s="13" customFormat="1">
      <c r="A226" s="13"/>
      <c r="B226" s="222"/>
      <c r="C226" s="223"/>
      <c r="D226" s="224" t="s">
        <v>126</v>
      </c>
      <c r="E226" s="225" t="s">
        <v>19</v>
      </c>
      <c r="F226" s="226" t="s">
        <v>350</v>
      </c>
      <c r="G226" s="223"/>
      <c r="H226" s="227">
        <v>16</v>
      </c>
      <c r="I226" s="228"/>
      <c r="J226" s="223"/>
      <c r="K226" s="223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126</v>
      </c>
      <c r="AU226" s="233" t="s">
        <v>80</v>
      </c>
      <c r="AV226" s="13" t="s">
        <v>80</v>
      </c>
      <c r="AW226" s="13" t="s">
        <v>33</v>
      </c>
      <c r="AX226" s="13" t="s">
        <v>77</v>
      </c>
      <c r="AY226" s="233" t="s">
        <v>115</v>
      </c>
    </row>
    <row r="227" s="2" customFormat="1" ht="16.5" customHeight="1">
      <c r="A227" s="38"/>
      <c r="B227" s="39"/>
      <c r="C227" s="255" t="s">
        <v>351</v>
      </c>
      <c r="D227" s="255" t="s">
        <v>235</v>
      </c>
      <c r="E227" s="256" t="s">
        <v>352</v>
      </c>
      <c r="F227" s="257" t="s">
        <v>353</v>
      </c>
      <c r="G227" s="258" t="s">
        <v>120</v>
      </c>
      <c r="H227" s="259">
        <v>16.32</v>
      </c>
      <c r="I227" s="260"/>
      <c r="J227" s="261">
        <f>ROUND(I227*H227,2)</f>
        <v>0</v>
      </c>
      <c r="K227" s="257" t="s">
        <v>121</v>
      </c>
      <c r="L227" s="262"/>
      <c r="M227" s="263" t="s">
        <v>19</v>
      </c>
      <c r="N227" s="264" t="s">
        <v>43</v>
      </c>
      <c r="O227" s="84"/>
      <c r="P227" s="213">
        <f>O227*H227</f>
        <v>0</v>
      </c>
      <c r="Q227" s="213">
        <v>0.222</v>
      </c>
      <c r="R227" s="213">
        <f>Q227*H227</f>
        <v>3.62304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168</v>
      </c>
      <c r="AT227" s="215" t="s">
        <v>235</v>
      </c>
      <c r="AU227" s="215" t="s">
        <v>80</v>
      </c>
      <c r="AY227" s="17" t="s">
        <v>115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77</v>
      </c>
      <c r="BK227" s="216">
        <f>ROUND(I227*H227,2)</f>
        <v>0</v>
      </c>
      <c r="BL227" s="17" t="s">
        <v>122</v>
      </c>
      <c r="BM227" s="215" t="s">
        <v>354</v>
      </c>
    </row>
    <row r="228" s="13" customFormat="1">
      <c r="A228" s="13"/>
      <c r="B228" s="222"/>
      <c r="C228" s="223"/>
      <c r="D228" s="224" t="s">
        <v>126</v>
      </c>
      <c r="E228" s="223"/>
      <c r="F228" s="226" t="s">
        <v>355</v>
      </c>
      <c r="G228" s="223"/>
      <c r="H228" s="227">
        <v>16.32</v>
      </c>
      <c r="I228" s="228"/>
      <c r="J228" s="223"/>
      <c r="K228" s="223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126</v>
      </c>
      <c r="AU228" s="233" t="s">
        <v>80</v>
      </c>
      <c r="AV228" s="13" t="s">
        <v>80</v>
      </c>
      <c r="AW228" s="13" t="s">
        <v>4</v>
      </c>
      <c r="AX228" s="13" t="s">
        <v>77</v>
      </c>
      <c r="AY228" s="233" t="s">
        <v>115</v>
      </c>
    </row>
    <row r="229" s="2" customFormat="1" ht="37.8" customHeight="1">
      <c r="A229" s="38"/>
      <c r="B229" s="39"/>
      <c r="C229" s="204" t="s">
        <v>356</v>
      </c>
      <c r="D229" s="204" t="s">
        <v>117</v>
      </c>
      <c r="E229" s="205" t="s">
        <v>357</v>
      </c>
      <c r="F229" s="206" t="s">
        <v>358</v>
      </c>
      <c r="G229" s="207" t="s">
        <v>120</v>
      </c>
      <c r="H229" s="208">
        <v>551</v>
      </c>
      <c r="I229" s="209"/>
      <c r="J229" s="210">
        <f>ROUND(I229*H229,2)</f>
        <v>0</v>
      </c>
      <c r="K229" s="206" t="s">
        <v>121</v>
      </c>
      <c r="L229" s="44"/>
      <c r="M229" s="211" t="s">
        <v>19</v>
      </c>
      <c r="N229" s="212" t="s">
        <v>43</v>
      </c>
      <c r="O229" s="84"/>
      <c r="P229" s="213">
        <f>O229*H229</f>
        <v>0</v>
      </c>
      <c r="Q229" s="213">
        <v>0.089219999999999994</v>
      </c>
      <c r="R229" s="213">
        <f>Q229*H229</f>
        <v>49.160219999999995</v>
      </c>
      <c r="S229" s="213">
        <v>0</v>
      </c>
      <c r="T229" s="21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5" t="s">
        <v>122</v>
      </c>
      <c r="AT229" s="215" t="s">
        <v>117</v>
      </c>
      <c r="AU229" s="215" t="s">
        <v>80</v>
      </c>
      <c r="AY229" s="17" t="s">
        <v>115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77</v>
      </c>
      <c r="BK229" s="216">
        <f>ROUND(I229*H229,2)</f>
        <v>0</v>
      </c>
      <c r="BL229" s="17" t="s">
        <v>122</v>
      </c>
      <c r="BM229" s="215" t="s">
        <v>359</v>
      </c>
    </row>
    <row r="230" s="2" customFormat="1">
      <c r="A230" s="38"/>
      <c r="B230" s="39"/>
      <c r="C230" s="40"/>
      <c r="D230" s="217" t="s">
        <v>124</v>
      </c>
      <c r="E230" s="40"/>
      <c r="F230" s="218" t="s">
        <v>360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124</v>
      </c>
      <c r="AU230" s="17" t="s">
        <v>80</v>
      </c>
    </row>
    <row r="231" s="13" customFormat="1">
      <c r="A231" s="13"/>
      <c r="B231" s="222"/>
      <c r="C231" s="223"/>
      <c r="D231" s="224" t="s">
        <v>126</v>
      </c>
      <c r="E231" s="225" t="s">
        <v>19</v>
      </c>
      <c r="F231" s="226" t="s">
        <v>295</v>
      </c>
      <c r="G231" s="223"/>
      <c r="H231" s="227">
        <v>533</v>
      </c>
      <c r="I231" s="228"/>
      <c r="J231" s="223"/>
      <c r="K231" s="223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126</v>
      </c>
      <c r="AU231" s="233" t="s">
        <v>80</v>
      </c>
      <c r="AV231" s="13" t="s">
        <v>80</v>
      </c>
      <c r="AW231" s="13" t="s">
        <v>33</v>
      </c>
      <c r="AX231" s="13" t="s">
        <v>72</v>
      </c>
      <c r="AY231" s="233" t="s">
        <v>115</v>
      </c>
    </row>
    <row r="232" s="14" customFormat="1">
      <c r="A232" s="14"/>
      <c r="B232" s="234"/>
      <c r="C232" s="235"/>
      <c r="D232" s="224" t="s">
        <v>126</v>
      </c>
      <c r="E232" s="236" t="s">
        <v>19</v>
      </c>
      <c r="F232" s="237" t="s">
        <v>296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3" t="s">
        <v>126</v>
      </c>
      <c r="AU232" s="243" t="s">
        <v>80</v>
      </c>
      <c r="AV232" s="14" t="s">
        <v>77</v>
      </c>
      <c r="AW232" s="14" t="s">
        <v>33</v>
      </c>
      <c r="AX232" s="14" t="s">
        <v>72</v>
      </c>
      <c r="AY232" s="243" t="s">
        <v>115</v>
      </c>
    </row>
    <row r="233" s="13" customFormat="1">
      <c r="A233" s="13"/>
      <c r="B233" s="222"/>
      <c r="C233" s="223"/>
      <c r="D233" s="224" t="s">
        <v>126</v>
      </c>
      <c r="E233" s="225" t="s">
        <v>19</v>
      </c>
      <c r="F233" s="226" t="s">
        <v>297</v>
      </c>
      <c r="G233" s="223"/>
      <c r="H233" s="227">
        <v>18</v>
      </c>
      <c r="I233" s="228"/>
      <c r="J233" s="223"/>
      <c r="K233" s="223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126</v>
      </c>
      <c r="AU233" s="233" t="s">
        <v>80</v>
      </c>
      <c r="AV233" s="13" t="s">
        <v>80</v>
      </c>
      <c r="AW233" s="13" t="s">
        <v>33</v>
      </c>
      <c r="AX233" s="13" t="s">
        <v>72</v>
      </c>
      <c r="AY233" s="233" t="s">
        <v>115</v>
      </c>
    </row>
    <row r="234" s="15" customFormat="1">
      <c r="A234" s="15"/>
      <c r="B234" s="244"/>
      <c r="C234" s="245"/>
      <c r="D234" s="224" t="s">
        <v>126</v>
      </c>
      <c r="E234" s="246" t="s">
        <v>19</v>
      </c>
      <c r="F234" s="247" t="s">
        <v>141</v>
      </c>
      <c r="G234" s="245"/>
      <c r="H234" s="248">
        <v>551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4" t="s">
        <v>126</v>
      </c>
      <c r="AU234" s="254" t="s">
        <v>80</v>
      </c>
      <c r="AV234" s="15" t="s">
        <v>122</v>
      </c>
      <c r="AW234" s="15" t="s">
        <v>33</v>
      </c>
      <c r="AX234" s="15" t="s">
        <v>77</v>
      </c>
      <c r="AY234" s="254" t="s">
        <v>115</v>
      </c>
    </row>
    <row r="235" s="2" customFormat="1" ht="16.5" customHeight="1">
      <c r="A235" s="38"/>
      <c r="B235" s="39"/>
      <c r="C235" s="255" t="s">
        <v>361</v>
      </c>
      <c r="D235" s="255" t="s">
        <v>235</v>
      </c>
      <c r="E235" s="256" t="s">
        <v>362</v>
      </c>
      <c r="F235" s="257" t="s">
        <v>363</v>
      </c>
      <c r="G235" s="258" t="s">
        <v>120</v>
      </c>
      <c r="H235" s="259">
        <v>543.65999999999997</v>
      </c>
      <c r="I235" s="260"/>
      <c r="J235" s="261">
        <f>ROUND(I235*H235,2)</f>
        <v>0</v>
      </c>
      <c r="K235" s="257" t="s">
        <v>121</v>
      </c>
      <c r="L235" s="262"/>
      <c r="M235" s="263" t="s">
        <v>19</v>
      </c>
      <c r="N235" s="264" t="s">
        <v>43</v>
      </c>
      <c r="O235" s="84"/>
      <c r="P235" s="213">
        <f>O235*H235</f>
        <v>0</v>
      </c>
      <c r="Q235" s="213">
        <v>0.12</v>
      </c>
      <c r="R235" s="213">
        <f>Q235*H235</f>
        <v>65.239199999999997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168</v>
      </c>
      <c r="AT235" s="215" t="s">
        <v>235</v>
      </c>
      <c r="AU235" s="215" t="s">
        <v>80</v>
      </c>
      <c r="AY235" s="17" t="s">
        <v>115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77</v>
      </c>
      <c r="BK235" s="216">
        <f>ROUND(I235*H235,2)</f>
        <v>0</v>
      </c>
      <c r="BL235" s="17" t="s">
        <v>122</v>
      </c>
      <c r="BM235" s="215" t="s">
        <v>364</v>
      </c>
    </row>
    <row r="236" s="13" customFormat="1">
      <c r="A236" s="13"/>
      <c r="B236" s="222"/>
      <c r="C236" s="223"/>
      <c r="D236" s="224" t="s">
        <v>126</v>
      </c>
      <c r="E236" s="223"/>
      <c r="F236" s="226" t="s">
        <v>365</v>
      </c>
      <c r="G236" s="223"/>
      <c r="H236" s="227">
        <v>543.65999999999997</v>
      </c>
      <c r="I236" s="228"/>
      <c r="J236" s="223"/>
      <c r="K236" s="223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126</v>
      </c>
      <c r="AU236" s="233" t="s">
        <v>80</v>
      </c>
      <c r="AV236" s="13" t="s">
        <v>80</v>
      </c>
      <c r="AW236" s="13" t="s">
        <v>4</v>
      </c>
      <c r="AX236" s="13" t="s">
        <v>77</v>
      </c>
      <c r="AY236" s="233" t="s">
        <v>115</v>
      </c>
    </row>
    <row r="237" s="2" customFormat="1" ht="16.5" customHeight="1">
      <c r="A237" s="38"/>
      <c r="B237" s="39"/>
      <c r="C237" s="255" t="s">
        <v>366</v>
      </c>
      <c r="D237" s="255" t="s">
        <v>235</v>
      </c>
      <c r="E237" s="256" t="s">
        <v>367</v>
      </c>
      <c r="F237" s="257" t="s">
        <v>368</v>
      </c>
      <c r="G237" s="258" t="s">
        <v>120</v>
      </c>
      <c r="H237" s="259">
        <v>18.539999999999999</v>
      </c>
      <c r="I237" s="260"/>
      <c r="J237" s="261">
        <f>ROUND(I237*H237,2)</f>
        <v>0</v>
      </c>
      <c r="K237" s="257" t="s">
        <v>121</v>
      </c>
      <c r="L237" s="262"/>
      <c r="M237" s="263" t="s">
        <v>19</v>
      </c>
      <c r="N237" s="264" t="s">
        <v>43</v>
      </c>
      <c r="O237" s="84"/>
      <c r="P237" s="213">
        <f>O237*H237</f>
        <v>0</v>
      </c>
      <c r="Q237" s="213">
        <v>0.13100000000000001</v>
      </c>
      <c r="R237" s="213">
        <f>Q237*H237</f>
        <v>2.4287399999999999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168</v>
      </c>
      <c r="AT237" s="215" t="s">
        <v>235</v>
      </c>
      <c r="AU237" s="215" t="s">
        <v>80</v>
      </c>
      <c r="AY237" s="17" t="s">
        <v>115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77</v>
      </c>
      <c r="BK237" s="216">
        <f>ROUND(I237*H237,2)</f>
        <v>0</v>
      </c>
      <c r="BL237" s="17" t="s">
        <v>122</v>
      </c>
      <c r="BM237" s="215" t="s">
        <v>369</v>
      </c>
    </row>
    <row r="238" s="13" customFormat="1">
      <c r="A238" s="13"/>
      <c r="B238" s="222"/>
      <c r="C238" s="223"/>
      <c r="D238" s="224" t="s">
        <v>126</v>
      </c>
      <c r="E238" s="223"/>
      <c r="F238" s="226" t="s">
        <v>370</v>
      </c>
      <c r="G238" s="223"/>
      <c r="H238" s="227">
        <v>18.539999999999999</v>
      </c>
      <c r="I238" s="228"/>
      <c r="J238" s="223"/>
      <c r="K238" s="223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126</v>
      </c>
      <c r="AU238" s="233" t="s">
        <v>80</v>
      </c>
      <c r="AV238" s="13" t="s">
        <v>80</v>
      </c>
      <c r="AW238" s="13" t="s">
        <v>4</v>
      </c>
      <c r="AX238" s="13" t="s">
        <v>77</v>
      </c>
      <c r="AY238" s="233" t="s">
        <v>115</v>
      </c>
    </row>
    <row r="239" s="2" customFormat="1" ht="44.25" customHeight="1">
      <c r="A239" s="38"/>
      <c r="B239" s="39"/>
      <c r="C239" s="204" t="s">
        <v>371</v>
      </c>
      <c r="D239" s="204" t="s">
        <v>117</v>
      </c>
      <c r="E239" s="205" t="s">
        <v>372</v>
      </c>
      <c r="F239" s="206" t="s">
        <v>373</v>
      </c>
      <c r="G239" s="207" t="s">
        <v>120</v>
      </c>
      <c r="H239" s="208">
        <v>18</v>
      </c>
      <c r="I239" s="209"/>
      <c r="J239" s="210">
        <f>ROUND(I239*H239,2)</f>
        <v>0</v>
      </c>
      <c r="K239" s="206" t="s">
        <v>121</v>
      </c>
      <c r="L239" s="44"/>
      <c r="M239" s="211" t="s">
        <v>19</v>
      </c>
      <c r="N239" s="212" t="s">
        <v>43</v>
      </c>
      <c r="O239" s="84"/>
      <c r="P239" s="213">
        <f>O239*H239</f>
        <v>0</v>
      </c>
      <c r="Q239" s="213">
        <v>0.090620000000000006</v>
      </c>
      <c r="R239" s="213">
        <f>Q239*H239</f>
        <v>1.6311600000000002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122</v>
      </c>
      <c r="AT239" s="215" t="s">
        <v>117</v>
      </c>
      <c r="AU239" s="215" t="s">
        <v>80</v>
      </c>
      <c r="AY239" s="17" t="s">
        <v>115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77</v>
      </c>
      <c r="BK239" s="216">
        <f>ROUND(I239*H239,2)</f>
        <v>0</v>
      </c>
      <c r="BL239" s="17" t="s">
        <v>122</v>
      </c>
      <c r="BM239" s="215" t="s">
        <v>374</v>
      </c>
    </row>
    <row r="240" s="2" customFormat="1">
      <c r="A240" s="38"/>
      <c r="B240" s="39"/>
      <c r="C240" s="40"/>
      <c r="D240" s="217" t="s">
        <v>124</v>
      </c>
      <c r="E240" s="40"/>
      <c r="F240" s="218" t="s">
        <v>375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124</v>
      </c>
      <c r="AU240" s="17" t="s">
        <v>80</v>
      </c>
    </row>
    <row r="241" s="13" customFormat="1">
      <c r="A241" s="13"/>
      <c r="B241" s="222"/>
      <c r="C241" s="223"/>
      <c r="D241" s="224" t="s">
        <v>126</v>
      </c>
      <c r="E241" s="225" t="s">
        <v>19</v>
      </c>
      <c r="F241" s="226" t="s">
        <v>376</v>
      </c>
      <c r="G241" s="223"/>
      <c r="H241" s="227">
        <v>18</v>
      </c>
      <c r="I241" s="228"/>
      <c r="J241" s="223"/>
      <c r="K241" s="223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126</v>
      </c>
      <c r="AU241" s="233" t="s">
        <v>80</v>
      </c>
      <c r="AV241" s="13" t="s">
        <v>80</v>
      </c>
      <c r="AW241" s="13" t="s">
        <v>33</v>
      </c>
      <c r="AX241" s="13" t="s">
        <v>77</v>
      </c>
      <c r="AY241" s="233" t="s">
        <v>115</v>
      </c>
    </row>
    <row r="242" s="2" customFormat="1" ht="16.5" customHeight="1">
      <c r="A242" s="38"/>
      <c r="B242" s="39"/>
      <c r="C242" s="255" t="s">
        <v>377</v>
      </c>
      <c r="D242" s="255" t="s">
        <v>235</v>
      </c>
      <c r="E242" s="256" t="s">
        <v>378</v>
      </c>
      <c r="F242" s="257" t="s">
        <v>379</v>
      </c>
      <c r="G242" s="258" t="s">
        <v>120</v>
      </c>
      <c r="H242" s="259">
        <v>18.539999999999999</v>
      </c>
      <c r="I242" s="260"/>
      <c r="J242" s="261">
        <f>ROUND(I242*H242,2)</f>
        <v>0</v>
      </c>
      <c r="K242" s="257" t="s">
        <v>121</v>
      </c>
      <c r="L242" s="262"/>
      <c r="M242" s="263" t="s">
        <v>19</v>
      </c>
      <c r="N242" s="264" t="s">
        <v>43</v>
      </c>
      <c r="O242" s="84"/>
      <c r="P242" s="213">
        <f>O242*H242</f>
        <v>0</v>
      </c>
      <c r="Q242" s="213">
        <v>0.17499999999999999</v>
      </c>
      <c r="R242" s="213">
        <f>Q242*H242</f>
        <v>3.2444999999999995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168</v>
      </c>
      <c r="AT242" s="215" t="s">
        <v>235</v>
      </c>
      <c r="AU242" s="215" t="s">
        <v>80</v>
      </c>
      <c r="AY242" s="17" t="s">
        <v>115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77</v>
      </c>
      <c r="BK242" s="216">
        <f>ROUND(I242*H242,2)</f>
        <v>0</v>
      </c>
      <c r="BL242" s="17" t="s">
        <v>122</v>
      </c>
      <c r="BM242" s="215" t="s">
        <v>380</v>
      </c>
    </row>
    <row r="243" s="2" customFormat="1">
      <c r="A243" s="38"/>
      <c r="B243" s="39"/>
      <c r="C243" s="40"/>
      <c r="D243" s="224" t="s">
        <v>381</v>
      </c>
      <c r="E243" s="40"/>
      <c r="F243" s="265" t="s">
        <v>382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381</v>
      </c>
      <c r="AU243" s="17" t="s">
        <v>80</v>
      </c>
    </row>
    <row r="244" s="13" customFormat="1">
      <c r="A244" s="13"/>
      <c r="B244" s="222"/>
      <c r="C244" s="223"/>
      <c r="D244" s="224" t="s">
        <v>126</v>
      </c>
      <c r="E244" s="223"/>
      <c r="F244" s="226" t="s">
        <v>370</v>
      </c>
      <c r="G244" s="223"/>
      <c r="H244" s="227">
        <v>18.539999999999999</v>
      </c>
      <c r="I244" s="228"/>
      <c r="J244" s="223"/>
      <c r="K244" s="223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126</v>
      </c>
      <c r="AU244" s="233" t="s">
        <v>80</v>
      </c>
      <c r="AV244" s="13" t="s">
        <v>80</v>
      </c>
      <c r="AW244" s="13" t="s">
        <v>4</v>
      </c>
      <c r="AX244" s="13" t="s">
        <v>77</v>
      </c>
      <c r="AY244" s="233" t="s">
        <v>115</v>
      </c>
    </row>
    <row r="245" s="2" customFormat="1" ht="44.25" customHeight="1">
      <c r="A245" s="38"/>
      <c r="B245" s="39"/>
      <c r="C245" s="204" t="s">
        <v>383</v>
      </c>
      <c r="D245" s="204" t="s">
        <v>117</v>
      </c>
      <c r="E245" s="205" t="s">
        <v>384</v>
      </c>
      <c r="F245" s="206" t="s">
        <v>385</v>
      </c>
      <c r="G245" s="207" t="s">
        <v>120</v>
      </c>
      <c r="H245" s="208">
        <v>85</v>
      </c>
      <c r="I245" s="209"/>
      <c r="J245" s="210">
        <f>ROUND(I245*H245,2)</f>
        <v>0</v>
      </c>
      <c r="K245" s="206" t="s">
        <v>121</v>
      </c>
      <c r="L245" s="44"/>
      <c r="M245" s="211" t="s">
        <v>19</v>
      </c>
      <c r="N245" s="212" t="s">
        <v>43</v>
      </c>
      <c r="O245" s="84"/>
      <c r="P245" s="213">
        <f>O245*H245</f>
        <v>0</v>
      </c>
      <c r="Q245" s="213">
        <v>0.11162</v>
      </c>
      <c r="R245" s="213">
        <f>Q245*H245</f>
        <v>9.4877000000000002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122</v>
      </c>
      <c r="AT245" s="215" t="s">
        <v>117</v>
      </c>
      <c r="AU245" s="215" t="s">
        <v>80</v>
      </c>
      <c r="AY245" s="17" t="s">
        <v>115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77</v>
      </c>
      <c r="BK245" s="216">
        <f>ROUND(I245*H245,2)</f>
        <v>0</v>
      </c>
      <c r="BL245" s="17" t="s">
        <v>122</v>
      </c>
      <c r="BM245" s="215" t="s">
        <v>386</v>
      </c>
    </row>
    <row r="246" s="2" customFormat="1">
      <c r="A246" s="38"/>
      <c r="B246" s="39"/>
      <c r="C246" s="40"/>
      <c r="D246" s="217" t="s">
        <v>124</v>
      </c>
      <c r="E246" s="40"/>
      <c r="F246" s="218" t="s">
        <v>387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124</v>
      </c>
      <c r="AU246" s="17" t="s">
        <v>80</v>
      </c>
    </row>
    <row r="247" s="13" customFormat="1">
      <c r="A247" s="13"/>
      <c r="B247" s="222"/>
      <c r="C247" s="223"/>
      <c r="D247" s="224" t="s">
        <v>126</v>
      </c>
      <c r="E247" s="225" t="s">
        <v>19</v>
      </c>
      <c r="F247" s="226" t="s">
        <v>303</v>
      </c>
      <c r="G247" s="223"/>
      <c r="H247" s="227">
        <v>85</v>
      </c>
      <c r="I247" s="228"/>
      <c r="J247" s="223"/>
      <c r="K247" s="223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126</v>
      </c>
      <c r="AU247" s="233" t="s">
        <v>80</v>
      </c>
      <c r="AV247" s="13" t="s">
        <v>80</v>
      </c>
      <c r="AW247" s="13" t="s">
        <v>33</v>
      </c>
      <c r="AX247" s="13" t="s">
        <v>77</v>
      </c>
      <c r="AY247" s="233" t="s">
        <v>115</v>
      </c>
    </row>
    <row r="248" s="2" customFormat="1" ht="16.5" customHeight="1">
      <c r="A248" s="38"/>
      <c r="B248" s="39"/>
      <c r="C248" s="255" t="s">
        <v>388</v>
      </c>
      <c r="D248" s="255" t="s">
        <v>235</v>
      </c>
      <c r="E248" s="256" t="s">
        <v>389</v>
      </c>
      <c r="F248" s="257" t="s">
        <v>390</v>
      </c>
      <c r="G248" s="258" t="s">
        <v>120</v>
      </c>
      <c r="H248" s="259">
        <v>87.549999999999997</v>
      </c>
      <c r="I248" s="260"/>
      <c r="J248" s="261">
        <f>ROUND(I248*H248,2)</f>
        <v>0</v>
      </c>
      <c r="K248" s="257" t="s">
        <v>121</v>
      </c>
      <c r="L248" s="262"/>
      <c r="M248" s="263" t="s">
        <v>19</v>
      </c>
      <c r="N248" s="264" t="s">
        <v>43</v>
      </c>
      <c r="O248" s="84"/>
      <c r="P248" s="213">
        <f>O248*H248</f>
        <v>0</v>
      </c>
      <c r="Q248" s="213">
        <v>0.161</v>
      </c>
      <c r="R248" s="213">
        <f>Q248*H248</f>
        <v>14.095549999999999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168</v>
      </c>
      <c r="AT248" s="215" t="s">
        <v>235</v>
      </c>
      <c r="AU248" s="215" t="s">
        <v>80</v>
      </c>
      <c r="AY248" s="17" t="s">
        <v>115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77</v>
      </c>
      <c r="BK248" s="216">
        <f>ROUND(I248*H248,2)</f>
        <v>0</v>
      </c>
      <c r="BL248" s="17" t="s">
        <v>122</v>
      </c>
      <c r="BM248" s="215" t="s">
        <v>391</v>
      </c>
    </row>
    <row r="249" s="13" customFormat="1">
      <c r="A249" s="13"/>
      <c r="B249" s="222"/>
      <c r="C249" s="223"/>
      <c r="D249" s="224" t="s">
        <v>126</v>
      </c>
      <c r="E249" s="223"/>
      <c r="F249" s="226" t="s">
        <v>392</v>
      </c>
      <c r="G249" s="223"/>
      <c r="H249" s="227">
        <v>87.549999999999997</v>
      </c>
      <c r="I249" s="228"/>
      <c r="J249" s="223"/>
      <c r="K249" s="223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126</v>
      </c>
      <c r="AU249" s="233" t="s">
        <v>80</v>
      </c>
      <c r="AV249" s="13" t="s">
        <v>80</v>
      </c>
      <c r="AW249" s="13" t="s">
        <v>4</v>
      </c>
      <c r="AX249" s="13" t="s">
        <v>77</v>
      </c>
      <c r="AY249" s="233" t="s">
        <v>115</v>
      </c>
    </row>
    <row r="250" s="12" customFormat="1" ht="22.8" customHeight="1">
      <c r="A250" s="12"/>
      <c r="B250" s="188"/>
      <c r="C250" s="189"/>
      <c r="D250" s="190" t="s">
        <v>71</v>
      </c>
      <c r="E250" s="202" t="s">
        <v>155</v>
      </c>
      <c r="F250" s="202" t="s">
        <v>393</v>
      </c>
      <c r="G250" s="189"/>
      <c r="H250" s="189"/>
      <c r="I250" s="192"/>
      <c r="J250" s="203">
        <f>BK250</f>
        <v>0</v>
      </c>
      <c r="K250" s="189"/>
      <c r="L250" s="194"/>
      <c r="M250" s="195"/>
      <c r="N250" s="196"/>
      <c r="O250" s="196"/>
      <c r="P250" s="197">
        <f>P251</f>
        <v>0</v>
      </c>
      <c r="Q250" s="196"/>
      <c r="R250" s="197">
        <f>R251</f>
        <v>0.87880000000000003</v>
      </c>
      <c r="S250" s="196"/>
      <c r="T250" s="198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9" t="s">
        <v>77</v>
      </c>
      <c r="AT250" s="200" t="s">
        <v>71</v>
      </c>
      <c r="AU250" s="200" t="s">
        <v>77</v>
      </c>
      <c r="AY250" s="199" t="s">
        <v>115</v>
      </c>
      <c r="BK250" s="201">
        <f>BK251</f>
        <v>0</v>
      </c>
    </row>
    <row r="251" s="2" customFormat="1" ht="16.5" customHeight="1">
      <c r="A251" s="38"/>
      <c r="B251" s="39"/>
      <c r="C251" s="204" t="s">
        <v>394</v>
      </c>
      <c r="D251" s="204" t="s">
        <v>117</v>
      </c>
      <c r="E251" s="205" t="s">
        <v>395</v>
      </c>
      <c r="F251" s="206" t="s">
        <v>396</v>
      </c>
      <c r="G251" s="207" t="s">
        <v>120</v>
      </c>
      <c r="H251" s="208">
        <v>20</v>
      </c>
      <c r="I251" s="209"/>
      <c r="J251" s="210">
        <f>ROUND(I251*H251,2)</f>
        <v>0</v>
      </c>
      <c r="K251" s="206" t="s">
        <v>19</v>
      </c>
      <c r="L251" s="44"/>
      <c r="M251" s="211" t="s">
        <v>19</v>
      </c>
      <c r="N251" s="212" t="s">
        <v>43</v>
      </c>
      <c r="O251" s="84"/>
      <c r="P251" s="213">
        <f>O251*H251</f>
        <v>0</v>
      </c>
      <c r="Q251" s="213">
        <v>0.04394</v>
      </c>
      <c r="R251" s="213">
        <f>Q251*H251</f>
        <v>0.87880000000000003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122</v>
      </c>
      <c r="AT251" s="215" t="s">
        <v>117</v>
      </c>
      <c r="AU251" s="215" t="s">
        <v>80</v>
      </c>
      <c r="AY251" s="17" t="s">
        <v>115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77</v>
      </c>
      <c r="BK251" s="216">
        <f>ROUND(I251*H251,2)</f>
        <v>0</v>
      </c>
      <c r="BL251" s="17" t="s">
        <v>122</v>
      </c>
      <c r="BM251" s="215" t="s">
        <v>397</v>
      </c>
    </row>
    <row r="252" s="12" customFormat="1" ht="22.8" customHeight="1">
      <c r="A252" s="12"/>
      <c r="B252" s="188"/>
      <c r="C252" s="189"/>
      <c r="D252" s="190" t="s">
        <v>71</v>
      </c>
      <c r="E252" s="202" t="s">
        <v>168</v>
      </c>
      <c r="F252" s="202" t="s">
        <v>398</v>
      </c>
      <c r="G252" s="189"/>
      <c r="H252" s="189"/>
      <c r="I252" s="192"/>
      <c r="J252" s="203">
        <f>BK252</f>
        <v>0</v>
      </c>
      <c r="K252" s="189"/>
      <c r="L252" s="194"/>
      <c r="M252" s="195"/>
      <c r="N252" s="196"/>
      <c r="O252" s="196"/>
      <c r="P252" s="197">
        <f>SUM(P253:P274)</f>
        <v>0</v>
      </c>
      <c r="Q252" s="196"/>
      <c r="R252" s="197">
        <f>SUM(R253:R274)</f>
        <v>20.199509500000001</v>
      </c>
      <c r="S252" s="196"/>
      <c r="T252" s="198">
        <f>SUM(T253:T274)</f>
        <v>0.97500000000000009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9" t="s">
        <v>77</v>
      </c>
      <c r="AT252" s="200" t="s">
        <v>71</v>
      </c>
      <c r="AU252" s="200" t="s">
        <v>77</v>
      </c>
      <c r="AY252" s="199" t="s">
        <v>115</v>
      </c>
      <c r="BK252" s="201">
        <f>SUM(BK253:BK274)</f>
        <v>0</v>
      </c>
    </row>
    <row r="253" s="2" customFormat="1" ht="16.5" customHeight="1">
      <c r="A253" s="38"/>
      <c r="B253" s="39"/>
      <c r="C253" s="204" t="s">
        <v>399</v>
      </c>
      <c r="D253" s="204" t="s">
        <v>117</v>
      </c>
      <c r="E253" s="205" t="s">
        <v>400</v>
      </c>
      <c r="F253" s="206" t="s">
        <v>401</v>
      </c>
      <c r="G253" s="207" t="s">
        <v>402</v>
      </c>
      <c r="H253" s="208">
        <v>6</v>
      </c>
      <c r="I253" s="209"/>
      <c r="J253" s="210">
        <f>ROUND(I253*H253,2)</f>
        <v>0</v>
      </c>
      <c r="K253" s="206" t="s">
        <v>19</v>
      </c>
      <c r="L253" s="44"/>
      <c r="M253" s="211" t="s">
        <v>19</v>
      </c>
      <c r="N253" s="212" t="s">
        <v>43</v>
      </c>
      <c r="O253" s="84"/>
      <c r="P253" s="213">
        <f>O253*H253</f>
        <v>0</v>
      </c>
      <c r="Q253" s="213">
        <v>0.068640000000000007</v>
      </c>
      <c r="R253" s="213">
        <f>Q253*H253</f>
        <v>0.41184000000000004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122</v>
      </c>
      <c r="AT253" s="215" t="s">
        <v>117</v>
      </c>
      <c r="AU253" s="215" t="s">
        <v>80</v>
      </c>
      <c r="AY253" s="17" t="s">
        <v>115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77</v>
      </c>
      <c r="BK253" s="216">
        <f>ROUND(I253*H253,2)</f>
        <v>0</v>
      </c>
      <c r="BL253" s="17" t="s">
        <v>122</v>
      </c>
      <c r="BM253" s="215" t="s">
        <v>403</v>
      </c>
    </row>
    <row r="254" s="2" customFormat="1">
      <c r="A254" s="38"/>
      <c r="B254" s="39"/>
      <c r="C254" s="40"/>
      <c r="D254" s="224" t="s">
        <v>381</v>
      </c>
      <c r="E254" s="40"/>
      <c r="F254" s="265" t="s">
        <v>404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381</v>
      </c>
      <c r="AU254" s="17" t="s">
        <v>80</v>
      </c>
    </row>
    <row r="255" s="2" customFormat="1" ht="24.15" customHeight="1">
      <c r="A255" s="38"/>
      <c r="B255" s="39"/>
      <c r="C255" s="204" t="s">
        <v>405</v>
      </c>
      <c r="D255" s="204" t="s">
        <v>117</v>
      </c>
      <c r="E255" s="205" t="s">
        <v>406</v>
      </c>
      <c r="F255" s="206" t="s">
        <v>407</v>
      </c>
      <c r="G255" s="207" t="s">
        <v>171</v>
      </c>
      <c r="H255" s="208">
        <v>15</v>
      </c>
      <c r="I255" s="209"/>
      <c r="J255" s="210">
        <f>ROUND(I255*H255,2)</f>
        <v>0</v>
      </c>
      <c r="K255" s="206" t="s">
        <v>121</v>
      </c>
      <c r="L255" s="44"/>
      <c r="M255" s="211" t="s">
        <v>19</v>
      </c>
      <c r="N255" s="212" t="s">
        <v>43</v>
      </c>
      <c r="O255" s="84"/>
      <c r="P255" s="213">
        <f>O255*H255</f>
        <v>0</v>
      </c>
      <c r="Q255" s="213">
        <v>1.0000000000000001E-05</v>
      </c>
      <c r="R255" s="213">
        <f>Q255*H255</f>
        <v>0.00015000000000000001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122</v>
      </c>
      <c r="AT255" s="215" t="s">
        <v>117</v>
      </c>
      <c r="AU255" s="215" t="s">
        <v>80</v>
      </c>
      <c r="AY255" s="17" t="s">
        <v>115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77</v>
      </c>
      <c r="BK255" s="216">
        <f>ROUND(I255*H255,2)</f>
        <v>0</v>
      </c>
      <c r="BL255" s="17" t="s">
        <v>122</v>
      </c>
      <c r="BM255" s="215" t="s">
        <v>408</v>
      </c>
    </row>
    <row r="256" s="2" customFormat="1">
      <c r="A256" s="38"/>
      <c r="B256" s="39"/>
      <c r="C256" s="40"/>
      <c r="D256" s="217" t="s">
        <v>124</v>
      </c>
      <c r="E256" s="40"/>
      <c r="F256" s="218" t="s">
        <v>409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124</v>
      </c>
      <c r="AU256" s="17" t="s">
        <v>80</v>
      </c>
    </row>
    <row r="257" s="13" customFormat="1">
      <c r="A257" s="13"/>
      <c r="B257" s="222"/>
      <c r="C257" s="223"/>
      <c r="D257" s="224" t="s">
        <v>126</v>
      </c>
      <c r="E257" s="225" t="s">
        <v>19</v>
      </c>
      <c r="F257" s="226" t="s">
        <v>410</v>
      </c>
      <c r="G257" s="223"/>
      <c r="H257" s="227">
        <v>15</v>
      </c>
      <c r="I257" s="228"/>
      <c r="J257" s="223"/>
      <c r="K257" s="223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126</v>
      </c>
      <c r="AU257" s="233" t="s">
        <v>80</v>
      </c>
      <c r="AV257" s="13" t="s">
        <v>80</v>
      </c>
      <c r="AW257" s="13" t="s">
        <v>33</v>
      </c>
      <c r="AX257" s="13" t="s">
        <v>77</v>
      </c>
      <c r="AY257" s="233" t="s">
        <v>115</v>
      </c>
    </row>
    <row r="258" s="2" customFormat="1" ht="16.5" customHeight="1">
      <c r="A258" s="38"/>
      <c r="B258" s="39"/>
      <c r="C258" s="255" t="s">
        <v>411</v>
      </c>
      <c r="D258" s="255" t="s">
        <v>235</v>
      </c>
      <c r="E258" s="256" t="s">
        <v>412</v>
      </c>
      <c r="F258" s="257" t="s">
        <v>413</v>
      </c>
      <c r="G258" s="258" t="s">
        <v>171</v>
      </c>
      <c r="H258" s="259">
        <v>15.225</v>
      </c>
      <c r="I258" s="260"/>
      <c r="J258" s="261">
        <f>ROUND(I258*H258,2)</f>
        <v>0</v>
      </c>
      <c r="K258" s="257" t="s">
        <v>121</v>
      </c>
      <c r="L258" s="262"/>
      <c r="M258" s="263" t="s">
        <v>19</v>
      </c>
      <c r="N258" s="264" t="s">
        <v>43</v>
      </c>
      <c r="O258" s="84"/>
      <c r="P258" s="213">
        <f>O258*H258</f>
        <v>0</v>
      </c>
      <c r="Q258" s="213">
        <v>0.00382</v>
      </c>
      <c r="R258" s="213">
        <f>Q258*H258</f>
        <v>0.058159499999999996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168</v>
      </c>
      <c r="AT258" s="215" t="s">
        <v>235</v>
      </c>
      <c r="AU258" s="215" t="s">
        <v>80</v>
      </c>
      <c r="AY258" s="17" t="s">
        <v>115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77</v>
      </c>
      <c r="BK258" s="216">
        <f>ROUND(I258*H258,2)</f>
        <v>0</v>
      </c>
      <c r="BL258" s="17" t="s">
        <v>122</v>
      </c>
      <c r="BM258" s="215" t="s">
        <v>414</v>
      </c>
    </row>
    <row r="259" s="13" customFormat="1">
      <c r="A259" s="13"/>
      <c r="B259" s="222"/>
      <c r="C259" s="223"/>
      <c r="D259" s="224" t="s">
        <v>126</v>
      </c>
      <c r="E259" s="223"/>
      <c r="F259" s="226" t="s">
        <v>415</v>
      </c>
      <c r="G259" s="223"/>
      <c r="H259" s="227">
        <v>15.225</v>
      </c>
      <c r="I259" s="228"/>
      <c r="J259" s="223"/>
      <c r="K259" s="223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126</v>
      </c>
      <c r="AU259" s="233" t="s">
        <v>80</v>
      </c>
      <c r="AV259" s="13" t="s">
        <v>80</v>
      </c>
      <c r="AW259" s="13" t="s">
        <v>4</v>
      </c>
      <c r="AX259" s="13" t="s">
        <v>77</v>
      </c>
      <c r="AY259" s="233" t="s">
        <v>115</v>
      </c>
    </row>
    <row r="260" s="2" customFormat="1" ht="16.5" customHeight="1">
      <c r="A260" s="38"/>
      <c r="B260" s="39"/>
      <c r="C260" s="204" t="s">
        <v>416</v>
      </c>
      <c r="D260" s="204" t="s">
        <v>117</v>
      </c>
      <c r="E260" s="205" t="s">
        <v>417</v>
      </c>
      <c r="F260" s="206" t="s">
        <v>418</v>
      </c>
      <c r="G260" s="207" t="s">
        <v>402</v>
      </c>
      <c r="H260" s="208">
        <v>6</v>
      </c>
      <c r="I260" s="209"/>
      <c r="J260" s="210">
        <f>ROUND(I260*H260,2)</f>
        <v>0</v>
      </c>
      <c r="K260" s="206" t="s">
        <v>121</v>
      </c>
      <c r="L260" s="44"/>
      <c r="M260" s="211" t="s">
        <v>19</v>
      </c>
      <c r="N260" s="212" t="s">
        <v>43</v>
      </c>
      <c r="O260" s="84"/>
      <c r="P260" s="213">
        <f>O260*H260</f>
        <v>0</v>
      </c>
      <c r="Q260" s="213">
        <v>0.12422</v>
      </c>
      <c r="R260" s="213">
        <f>Q260*H260</f>
        <v>0.74531999999999998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122</v>
      </c>
      <c r="AT260" s="215" t="s">
        <v>117</v>
      </c>
      <c r="AU260" s="215" t="s">
        <v>80</v>
      </c>
      <c r="AY260" s="17" t="s">
        <v>115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77</v>
      </c>
      <c r="BK260" s="216">
        <f>ROUND(I260*H260,2)</f>
        <v>0</v>
      </c>
      <c r="BL260" s="17" t="s">
        <v>122</v>
      </c>
      <c r="BM260" s="215" t="s">
        <v>419</v>
      </c>
    </row>
    <row r="261" s="2" customFormat="1">
      <c r="A261" s="38"/>
      <c r="B261" s="39"/>
      <c r="C261" s="40"/>
      <c r="D261" s="217" t="s">
        <v>124</v>
      </c>
      <c r="E261" s="40"/>
      <c r="F261" s="218" t="s">
        <v>420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124</v>
      </c>
      <c r="AU261" s="17" t="s">
        <v>80</v>
      </c>
    </row>
    <row r="262" s="2" customFormat="1" ht="16.5" customHeight="1">
      <c r="A262" s="38"/>
      <c r="B262" s="39"/>
      <c r="C262" s="255" t="s">
        <v>421</v>
      </c>
      <c r="D262" s="255" t="s">
        <v>235</v>
      </c>
      <c r="E262" s="256" t="s">
        <v>422</v>
      </c>
      <c r="F262" s="257" t="s">
        <v>423</v>
      </c>
      <c r="G262" s="258" t="s">
        <v>402</v>
      </c>
      <c r="H262" s="259">
        <v>6</v>
      </c>
      <c r="I262" s="260"/>
      <c r="J262" s="261">
        <f>ROUND(I262*H262,2)</f>
        <v>0</v>
      </c>
      <c r="K262" s="257" t="s">
        <v>121</v>
      </c>
      <c r="L262" s="262"/>
      <c r="M262" s="263" t="s">
        <v>19</v>
      </c>
      <c r="N262" s="264" t="s">
        <v>43</v>
      </c>
      <c r="O262" s="84"/>
      <c r="P262" s="213">
        <f>O262*H262</f>
        <v>0</v>
      </c>
      <c r="Q262" s="213">
        <v>0.071999999999999995</v>
      </c>
      <c r="R262" s="213">
        <f>Q262*H262</f>
        <v>0.43199999999999994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168</v>
      </c>
      <c r="AT262" s="215" t="s">
        <v>235</v>
      </c>
      <c r="AU262" s="215" t="s">
        <v>80</v>
      </c>
      <c r="AY262" s="17" t="s">
        <v>115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77</v>
      </c>
      <c r="BK262" s="216">
        <f>ROUND(I262*H262,2)</f>
        <v>0</v>
      </c>
      <c r="BL262" s="17" t="s">
        <v>122</v>
      </c>
      <c r="BM262" s="215" t="s">
        <v>424</v>
      </c>
    </row>
    <row r="263" s="2" customFormat="1" ht="24.15" customHeight="1">
      <c r="A263" s="38"/>
      <c r="B263" s="39"/>
      <c r="C263" s="255" t="s">
        <v>425</v>
      </c>
      <c r="D263" s="255" t="s">
        <v>235</v>
      </c>
      <c r="E263" s="256" t="s">
        <v>426</v>
      </c>
      <c r="F263" s="257" t="s">
        <v>427</v>
      </c>
      <c r="G263" s="258" t="s">
        <v>402</v>
      </c>
      <c r="H263" s="259">
        <v>6</v>
      </c>
      <c r="I263" s="260"/>
      <c r="J263" s="261">
        <f>ROUND(I263*H263,2)</f>
        <v>0</v>
      </c>
      <c r="K263" s="257" t="s">
        <v>19</v>
      </c>
      <c r="L263" s="262"/>
      <c r="M263" s="263" t="s">
        <v>19</v>
      </c>
      <c r="N263" s="264" t="s">
        <v>43</v>
      </c>
      <c r="O263" s="84"/>
      <c r="P263" s="213">
        <f>O263*H263</f>
        <v>0</v>
      </c>
      <c r="Q263" s="213">
        <v>0.19500000000000001</v>
      </c>
      <c r="R263" s="213">
        <f>Q263*H263</f>
        <v>1.1699999999999999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168</v>
      </c>
      <c r="AT263" s="215" t="s">
        <v>235</v>
      </c>
      <c r="AU263" s="215" t="s">
        <v>80</v>
      </c>
      <c r="AY263" s="17" t="s">
        <v>115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77</v>
      </c>
      <c r="BK263" s="216">
        <f>ROUND(I263*H263,2)</f>
        <v>0</v>
      </c>
      <c r="BL263" s="17" t="s">
        <v>122</v>
      </c>
      <c r="BM263" s="215" t="s">
        <v>428</v>
      </c>
    </row>
    <row r="264" s="2" customFormat="1" ht="16.5" customHeight="1">
      <c r="A264" s="38"/>
      <c r="B264" s="39"/>
      <c r="C264" s="255" t="s">
        <v>429</v>
      </c>
      <c r="D264" s="255" t="s">
        <v>235</v>
      </c>
      <c r="E264" s="256" t="s">
        <v>430</v>
      </c>
      <c r="F264" s="257" t="s">
        <v>431</v>
      </c>
      <c r="G264" s="258" t="s">
        <v>402</v>
      </c>
      <c r="H264" s="259">
        <v>6</v>
      </c>
      <c r="I264" s="260"/>
      <c r="J264" s="261">
        <f>ROUND(I264*H264,2)</f>
        <v>0</v>
      </c>
      <c r="K264" s="257" t="s">
        <v>121</v>
      </c>
      <c r="L264" s="262"/>
      <c r="M264" s="263" t="s">
        <v>19</v>
      </c>
      <c r="N264" s="264" t="s">
        <v>43</v>
      </c>
      <c r="O264" s="84"/>
      <c r="P264" s="213">
        <f>O264*H264</f>
        <v>0</v>
      </c>
      <c r="Q264" s="213">
        <v>0.111</v>
      </c>
      <c r="R264" s="213">
        <f>Q264*H264</f>
        <v>0.66600000000000004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168</v>
      </c>
      <c r="AT264" s="215" t="s">
        <v>235</v>
      </c>
      <c r="AU264" s="215" t="s">
        <v>80</v>
      </c>
      <c r="AY264" s="17" t="s">
        <v>115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77</v>
      </c>
      <c r="BK264" s="216">
        <f>ROUND(I264*H264,2)</f>
        <v>0</v>
      </c>
      <c r="BL264" s="17" t="s">
        <v>122</v>
      </c>
      <c r="BM264" s="215" t="s">
        <v>432</v>
      </c>
    </row>
    <row r="265" s="2" customFormat="1" ht="16.5" customHeight="1">
      <c r="A265" s="38"/>
      <c r="B265" s="39"/>
      <c r="C265" s="204" t="s">
        <v>433</v>
      </c>
      <c r="D265" s="204" t="s">
        <v>117</v>
      </c>
      <c r="E265" s="205" t="s">
        <v>434</v>
      </c>
      <c r="F265" s="206" t="s">
        <v>435</v>
      </c>
      <c r="G265" s="207" t="s">
        <v>171</v>
      </c>
      <c r="H265" s="208">
        <v>15</v>
      </c>
      <c r="I265" s="209"/>
      <c r="J265" s="210">
        <f>ROUND(I265*H265,2)</f>
        <v>0</v>
      </c>
      <c r="K265" s="206" t="s">
        <v>121</v>
      </c>
      <c r="L265" s="44"/>
      <c r="M265" s="211" t="s">
        <v>19</v>
      </c>
      <c r="N265" s="212" t="s">
        <v>43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0.065000000000000002</v>
      </c>
      <c r="T265" s="214">
        <f>S265*H265</f>
        <v>0.97500000000000009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122</v>
      </c>
      <c r="AT265" s="215" t="s">
        <v>117</v>
      </c>
      <c r="AU265" s="215" t="s">
        <v>80</v>
      </c>
      <c r="AY265" s="17" t="s">
        <v>115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77</v>
      </c>
      <c r="BK265" s="216">
        <f>ROUND(I265*H265,2)</f>
        <v>0</v>
      </c>
      <c r="BL265" s="17" t="s">
        <v>122</v>
      </c>
      <c r="BM265" s="215" t="s">
        <v>436</v>
      </c>
    </row>
    <row r="266" s="2" customFormat="1">
      <c r="A266" s="38"/>
      <c r="B266" s="39"/>
      <c r="C266" s="40"/>
      <c r="D266" s="217" t="s">
        <v>124</v>
      </c>
      <c r="E266" s="40"/>
      <c r="F266" s="218" t="s">
        <v>437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124</v>
      </c>
      <c r="AU266" s="17" t="s">
        <v>80</v>
      </c>
    </row>
    <row r="267" s="13" customFormat="1">
      <c r="A267" s="13"/>
      <c r="B267" s="222"/>
      <c r="C267" s="223"/>
      <c r="D267" s="224" t="s">
        <v>126</v>
      </c>
      <c r="E267" s="225" t="s">
        <v>19</v>
      </c>
      <c r="F267" s="226" t="s">
        <v>438</v>
      </c>
      <c r="G267" s="223"/>
      <c r="H267" s="227">
        <v>15</v>
      </c>
      <c r="I267" s="228"/>
      <c r="J267" s="223"/>
      <c r="K267" s="223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126</v>
      </c>
      <c r="AU267" s="233" t="s">
        <v>80</v>
      </c>
      <c r="AV267" s="13" t="s">
        <v>80</v>
      </c>
      <c r="AW267" s="13" t="s">
        <v>33</v>
      </c>
      <c r="AX267" s="13" t="s">
        <v>77</v>
      </c>
      <c r="AY267" s="233" t="s">
        <v>115</v>
      </c>
    </row>
    <row r="268" s="2" customFormat="1" ht="16.5" customHeight="1">
      <c r="A268" s="38"/>
      <c r="B268" s="39"/>
      <c r="C268" s="204" t="s">
        <v>439</v>
      </c>
      <c r="D268" s="204" t="s">
        <v>117</v>
      </c>
      <c r="E268" s="205" t="s">
        <v>440</v>
      </c>
      <c r="F268" s="206" t="s">
        <v>441</v>
      </c>
      <c r="G268" s="207" t="s">
        <v>402</v>
      </c>
      <c r="H268" s="208">
        <v>6</v>
      </c>
      <c r="I268" s="209"/>
      <c r="J268" s="210">
        <f>ROUND(I268*H268,2)</f>
        <v>0</v>
      </c>
      <c r="K268" s="206" t="s">
        <v>121</v>
      </c>
      <c r="L268" s="44"/>
      <c r="M268" s="211" t="s">
        <v>19</v>
      </c>
      <c r="N268" s="212" t="s">
        <v>43</v>
      </c>
      <c r="O268" s="84"/>
      <c r="P268" s="213">
        <f>O268*H268</f>
        <v>0</v>
      </c>
      <c r="Q268" s="213">
        <v>0.21734000000000001</v>
      </c>
      <c r="R268" s="213">
        <f>Q268*H268</f>
        <v>1.3040400000000001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122</v>
      </c>
      <c r="AT268" s="215" t="s">
        <v>117</v>
      </c>
      <c r="AU268" s="215" t="s">
        <v>80</v>
      </c>
      <c r="AY268" s="17" t="s">
        <v>115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77</v>
      </c>
      <c r="BK268" s="216">
        <f>ROUND(I268*H268,2)</f>
        <v>0</v>
      </c>
      <c r="BL268" s="17" t="s">
        <v>122</v>
      </c>
      <c r="BM268" s="215" t="s">
        <v>442</v>
      </c>
    </row>
    <row r="269" s="2" customFormat="1">
      <c r="A269" s="38"/>
      <c r="B269" s="39"/>
      <c r="C269" s="40"/>
      <c r="D269" s="217" t="s">
        <v>124</v>
      </c>
      <c r="E269" s="40"/>
      <c r="F269" s="218" t="s">
        <v>443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124</v>
      </c>
      <c r="AU269" s="17" t="s">
        <v>80</v>
      </c>
    </row>
    <row r="270" s="2" customFormat="1" ht="16.5" customHeight="1">
      <c r="A270" s="38"/>
      <c r="B270" s="39"/>
      <c r="C270" s="255" t="s">
        <v>444</v>
      </c>
      <c r="D270" s="255" t="s">
        <v>235</v>
      </c>
      <c r="E270" s="256" t="s">
        <v>445</v>
      </c>
      <c r="F270" s="257" t="s">
        <v>446</v>
      </c>
      <c r="G270" s="258" t="s">
        <v>402</v>
      </c>
      <c r="H270" s="259">
        <v>6</v>
      </c>
      <c r="I270" s="260"/>
      <c r="J270" s="261">
        <f>ROUND(I270*H270,2)</f>
        <v>0</v>
      </c>
      <c r="K270" s="257" t="s">
        <v>121</v>
      </c>
      <c r="L270" s="262"/>
      <c r="M270" s="263" t="s">
        <v>19</v>
      </c>
      <c r="N270" s="264" t="s">
        <v>43</v>
      </c>
      <c r="O270" s="84"/>
      <c r="P270" s="213">
        <f>O270*H270</f>
        <v>0</v>
      </c>
      <c r="Q270" s="213">
        <v>0.0060000000000000001</v>
      </c>
      <c r="R270" s="213">
        <f>Q270*H270</f>
        <v>0.036000000000000004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168</v>
      </c>
      <c r="AT270" s="215" t="s">
        <v>235</v>
      </c>
      <c r="AU270" s="215" t="s">
        <v>80</v>
      </c>
      <c r="AY270" s="17" t="s">
        <v>115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77</v>
      </c>
      <c r="BK270" s="216">
        <f>ROUND(I270*H270,2)</f>
        <v>0</v>
      </c>
      <c r="BL270" s="17" t="s">
        <v>122</v>
      </c>
      <c r="BM270" s="215" t="s">
        <v>447</v>
      </c>
    </row>
    <row r="271" s="2" customFormat="1" ht="16.5" customHeight="1">
      <c r="A271" s="38"/>
      <c r="B271" s="39"/>
      <c r="C271" s="255" t="s">
        <v>448</v>
      </c>
      <c r="D271" s="255" t="s">
        <v>235</v>
      </c>
      <c r="E271" s="256" t="s">
        <v>449</v>
      </c>
      <c r="F271" s="257" t="s">
        <v>450</v>
      </c>
      <c r="G271" s="258" t="s">
        <v>402</v>
      </c>
      <c r="H271" s="259">
        <v>6</v>
      </c>
      <c r="I271" s="260"/>
      <c r="J271" s="261">
        <f>ROUND(I271*H271,2)</f>
        <v>0</v>
      </c>
      <c r="K271" s="257" t="s">
        <v>121</v>
      </c>
      <c r="L271" s="262"/>
      <c r="M271" s="263" t="s">
        <v>19</v>
      </c>
      <c r="N271" s="264" t="s">
        <v>43</v>
      </c>
      <c r="O271" s="84"/>
      <c r="P271" s="213">
        <f>O271*H271</f>
        <v>0</v>
      </c>
      <c r="Q271" s="213">
        <v>0.108</v>
      </c>
      <c r="R271" s="213">
        <f>Q271*H271</f>
        <v>0.64800000000000002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168</v>
      </c>
      <c r="AT271" s="215" t="s">
        <v>235</v>
      </c>
      <c r="AU271" s="215" t="s">
        <v>80</v>
      </c>
      <c r="AY271" s="17" t="s">
        <v>115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77</v>
      </c>
      <c r="BK271" s="216">
        <f>ROUND(I271*H271,2)</f>
        <v>0</v>
      </c>
      <c r="BL271" s="17" t="s">
        <v>122</v>
      </c>
      <c r="BM271" s="215" t="s">
        <v>451</v>
      </c>
    </row>
    <row r="272" s="2" customFormat="1" ht="16.5" customHeight="1">
      <c r="A272" s="38"/>
      <c r="B272" s="39"/>
      <c r="C272" s="204" t="s">
        <v>452</v>
      </c>
      <c r="D272" s="204" t="s">
        <v>117</v>
      </c>
      <c r="E272" s="205" t="s">
        <v>453</v>
      </c>
      <c r="F272" s="206" t="s">
        <v>454</v>
      </c>
      <c r="G272" s="207" t="s">
        <v>402</v>
      </c>
      <c r="H272" s="208">
        <v>35</v>
      </c>
      <c r="I272" s="209"/>
      <c r="J272" s="210">
        <f>ROUND(I272*H272,2)</f>
        <v>0</v>
      </c>
      <c r="K272" s="206" t="s">
        <v>121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0.42080000000000001</v>
      </c>
      <c r="R272" s="213">
        <f>Q272*H272</f>
        <v>14.728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122</v>
      </c>
      <c r="AT272" s="215" t="s">
        <v>117</v>
      </c>
      <c r="AU272" s="215" t="s">
        <v>80</v>
      </c>
      <c r="AY272" s="17" t="s">
        <v>115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77</v>
      </c>
      <c r="BK272" s="216">
        <f>ROUND(I272*H272,2)</f>
        <v>0</v>
      </c>
      <c r="BL272" s="17" t="s">
        <v>122</v>
      </c>
      <c r="BM272" s="215" t="s">
        <v>455</v>
      </c>
    </row>
    <row r="273" s="2" customFormat="1">
      <c r="A273" s="38"/>
      <c r="B273" s="39"/>
      <c r="C273" s="40"/>
      <c r="D273" s="217" t="s">
        <v>124</v>
      </c>
      <c r="E273" s="40"/>
      <c r="F273" s="218" t="s">
        <v>456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124</v>
      </c>
      <c r="AU273" s="17" t="s">
        <v>80</v>
      </c>
    </row>
    <row r="274" s="13" customFormat="1">
      <c r="A274" s="13"/>
      <c r="B274" s="222"/>
      <c r="C274" s="223"/>
      <c r="D274" s="224" t="s">
        <v>126</v>
      </c>
      <c r="E274" s="225" t="s">
        <v>19</v>
      </c>
      <c r="F274" s="226" t="s">
        <v>457</v>
      </c>
      <c r="G274" s="223"/>
      <c r="H274" s="227">
        <v>35</v>
      </c>
      <c r="I274" s="228"/>
      <c r="J274" s="223"/>
      <c r="K274" s="223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126</v>
      </c>
      <c r="AU274" s="233" t="s">
        <v>80</v>
      </c>
      <c r="AV274" s="13" t="s">
        <v>80</v>
      </c>
      <c r="AW274" s="13" t="s">
        <v>33</v>
      </c>
      <c r="AX274" s="13" t="s">
        <v>77</v>
      </c>
      <c r="AY274" s="233" t="s">
        <v>115</v>
      </c>
    </row>
    <row r="275" s="12" customFormat="1" ht="22.8" customHeight="1">
      <c r="A275" s="12"/>
      <c r="B275" s="188"/>
      <c r="C275" s="189"/>
      <c r="D275" s="190" t="s">
        <v>71</v>
      </c>
      <c r="E275" s="202" t="s">
        <v>174</v>
      </c>
      <c r="F275" s="202" t="s">
        <v>458</v>
      </c>
      <c r="G275" s="189"/>
      <c r="H275" s="189"/>
      <c r="I275" s="192"/>
      <c r="J275" s="203">
        <f>BK275</f>
        <v>0</v>
      </c>
      <c r="K275" s="189"/>
      <c r="L275" s="194"/>
      <c r="M275" s="195"/>
      <c r="N275" s="196"/>
      <c r="O275" s="196"/>
      <c r="P275" s="197">
        <f>SUM(P276:P319)</f>
        <v>0</v>
      </c>
      <c r="Q275" s="196"/>
      <c r="R275" s="197">
        <f>SUM(R276:R319)</f>
        <v>155.70645300000001</v>
      </c>
      <c r="S275" s="196"/>
      <c r="T275" s="198">
        <f>SUM(T276:T319)</f>
        <v>2.9399999999999999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9" t="s">
        <v>77</v>
      </c>
      <c r="AT275" s="200" t="s">
        <v>71</v>
      </c>
      <c r="AU275" s="200" t="s">
        <v>77</v>
      </c>
      <c r="AY275" s="199" t="s">
        <v>115</v>
      </c>
      <c r="BK275" s="201">
        <f>SUM(BK276:BK319)</f>
        <v>0</v>
      </c>
    </row>
    <row r="276" s="2" customFormat="1" ht="16.5" customHeight="1">
      <c r="A276" s="38"/>
      <c r="B276" s="39"/>
      <c r="C276" s="204" t="s">
        <v>459</v>
      </c>
      <c r="D276" s="204" t="s">
        <v>117</v>
      </c>
      <c r="E276" s="205" t="s">
        <v>460</v>
      </c>
      <c r="F276" s="206" t="s">
        <v>461</v>
      </c>
      <c r="G276" s="207" t="s">
        <v>402</v>
      </c>
      <c r="H276" s="208">
        <v>4</v>
      </c>
      <c r="I276" s="209"/>
      <c r="J276" s="210">
        <f>ROUND(I276*H276,2)</f>
        <v>0</v>
      </c>
      <c r="K276" s="206" t="s">
        <v>19</v>
      </c>
      <c r="L276" s="44"/>
      <c r="M276" s="211" t="s">
        <v>19</v>
      </c>
      <c r="N276" s="212" t="s">
        <v>43</v>
      </c>
      <c r="O276" s="84"/>
      <c r="P276" s="213">
        <f>O276*H276</f>
        <v>0</v>
      </c>
      <c r="Q276" s="213">
        <v>0</v>
      </c>
      <c r="R276" s="213">
        <f>Q276*H276</f>
        <v>0</v>
      </c>
      <c r="S276" s="213">
        <v>0.65300000000000002</v>
      </c>
      <c r="T276" s="214">
        <f>S276*H276</f>
        <v>2.6120000000000001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122</v>
      </c>
      <c r="AT276" s="215" t="s">
        <v>117</v>
      </c>
      <c r="AU276" s="215" t="s">
        <v>80</v>
      </c>
      <c r="AY276" s="17" t="s">
        <v>115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77</v>
      </c>
      <c r="BK276" s="216">
        <f>ROUND(I276*H276,2)</f>
        <v>0</v>
      </c>
      <c r="BL276" s="17" t="s">
        <v>122</v>
      </c>
      <c r="BM276" s="215" t="s">
        <v>462</v>
      </c>
    </row>
    <row r="277" s="2" customFormat="1" ht="16.5" customHeight="1">
      <c r="A277" s="38"/>
      <c r="B277" s="39"/>
      <c r="C277" s="204" t="s">
        <v>463</v>
      </c>
      <c r="D277" s="204" t="s">
        <v>117</v>
      </c>
      <c r="E277" s="205" t="s">
        <v>464</v>
      </c>
      <c r="F277" s="206" t="s">
        <v>465</v>
      </c>
      <c r="G277" s="207" t="s">
        <v>402</v>
      </c>
      <c r="H277" s="208">
        <v>4</v>
      </c>
      <c r="I277" s="209"/>
      <c r="J277" s="210">
        <f>ROUND(I277*H277,2)</f>
        <v>0</v>
      </c>
      <c r="K277" s="206" t="s">
        <v>121</v>
      </c>
      <c r="L277" s="44"/>
      <c r="M277" s="211" t="s">
        <v>19</v>
      </c>
      <c r="N277" s="212" t="s">
        <v>43</v>
      </c>
      <c r="O277" s="84"/>
      <c r="P277" s="213">
        <f>O277*H277</f>
        <v>0</v>
      </c>
      <c r="Q277" s="213">
        <v>0.10940999999999999</v>
      </c>
      <c r="R277" s="213">
        <f>Q277*H277</f>
        <v>0.43763999999999997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122</v>
      </c>
      <c r="AT277" s="215" t="s">
        <v>117</v>
      </c>
      <c r="AU277" s="215" t="s">
        <v>80</v>
      </c>
      <c r="AY277" s="17" t="s">
        <v>115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77</v>
      </c>
      <c r="BK277" s="216">
        <f>ROUND(I277*H277,2)</f>
        <v>0</v>
      </c>
      <c r="BL277" s="17" t="s">
        <v>122</v>
      </c>
      <c r="BM277" s="215" t="s">
        <v>466</v>
      </c>
    </row>
    <row r="278" s="2" customFormat="1">
      <c r="A278" s="38"/>
      <c r="B278" s="39"/>
      <c r="C278" s="40"/>
      <c r="D278" s="217" t="s">
        <v>124</v>
      </c>
      <c r="E278" s="40"/>
      <c r="F278" s="218" t="s">
        <v>467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124</v>
      </c>
      <c r="AU278" s="17" t="s">
        <v>80</v>
      </c>
    </row>
    <row r="279" s="13" customFormat="1">
      <c r="A279" s="13"/>
      <c r="B279" s="222"/>
      <c r="C279" s="223"/>
      <c r="D279" s="224" t="s">
        <v>126</v>
      </c>
      <c r="E279" s="225" t="s">
        <v>19</v>
      </c>
      <c r="F279" s="226" t="s">
        <v>468</v>
      </c>
      <c r="G279" s="223"/>
      <c r="H279" s="227">
        <v>4</v>
      </c>
      <c r="I279" s="228"/>
      <c r="J279" s="223"/>
      <c r="K279" s="223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126</v>
      </c>
      <c r="AU279" s="233" t="s">
        <v>80</v>
      </c>
      <c r="AV279" s="13" t="s">
        <v>80</v>
      </c>
      <c r="AW279" s="13" t="s">
        <v>33</v>
      </c>
      <c r="AX279" s="13" t="s">
        <v>77</v>
      </c>
      <c r="AY279" s="233" t="s">
        <v>115</v>
      </c>
    </row>
    <row r="280" s="2" customFormat="1" ht="21.75" customHeight="1">
      <c r="A280" s="38"/>
      <c r="B280" s="39"/>
      <c r="C280" s="204" t="s">
        <v>469</v>
      </c>
      <c r="D280" s="204" t="s">
        <v>117</v>
      </c>
      <c r="E280" s="205" t="s">
        <v>470</v>
      </c>
      <c r="F280" s="206" t="s">
        <v>471</v>
      </c>
      <c r="G280" s="207" t="s">
        <v>171</v>
      </c>
      <c r="H280" s="208">
        <v>21</v>
      </c>
      <c r="I280" s="209"/>
      <c r="J280" s="210">
        <f>ROUND(I280*H280,2)</f>
        <v>0</v>
      </c>
      <c r="K280" s="206" t="s">
        <v>121</v>
      </c>
      <c r="L280" s="44"/>
      <c r="M280" s="211" t="s">
        <v>19</v>
      </c>
      <c r="N280" s="212" t="s">
        <v>43</v>
      </c>
      <c r="O280" s="84"/>
      <c r="P280" s="213">
        <f>O280*H280</f>
        <v>0</v>
      </c>
      <c r="Q280" s="213">
        <v>0.00033</v>
      </c>
      <c r="R280" s="213">
        <f>Q280*H280</f>
        <v>0.0069300000000000004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122</v>
      </c>
      <c r="AT280" s="215" t="s">
        <v>117</v>
      </c>
      <c r="AU280" s="215" t="s">
        <v>80</v>
      </c>
      <c r="AY280" s="17" t="s">
        <v>115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77</v>
      </c>
      <c r="BK280" s="216">
        <f>ROUND(I280*H280,2)</f>
        <v>0</v>
      </c>
      <c r="BL280" s="17" t="s">
        <v>122</v>
      </c>
      <c r="BM280" s="215" t="s">
        <v>472</v>
      </c>
    </row>
    <row r="281" s="2" customFormat="1">
      <c r="A281" s="38"/>
      <c r="B281" s="39"/>
      <c r="C281" s="40"/>
      <c r="D281" s="217" t="s">
        <v>124</v>
      </c>
      <c r="E281" s="40"/>
      <c r="F281" s="218" t="s">
        <v>473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124</v>
      </c>
      <c r="AU281" s="17" t="s">
        <v>80</v>
      </c>
    </row>
    <row r="282" s="2" customFormat="1" ht="24.15" customHeight="1">
      <c r="A282" s="38"/>
      <c r="B282" s="39"/>
      <c r="C282" s="204" t="s">
        <v>474</v>
      </c>
      <c r="D282" s="204" t="s">
        <v>117</v>
      </c>
      <c r="E282" s="205" t="s">
        <v>475</v>
      </c>
      <c r="F282" s="206" t="s">
        <v>476</v>
      </c>
      <c r="G282" s="207" t="s">
        <v>171</v>
      </c>
      <c r="H282" s="208">
        <v>45.299999999999997</v>
      </c>
      <c r="I282" s="209"/>
      <c r="J282" s="210">
        <f>ROUND(I282*H282,2)</f>
        <v>0</v>
      </c>
      <c r="K282" s="206" t="s">
        <v>121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0.20219000000000001</v>
      </c>
      <c r="R282" s="213">
        <f>Q282*H282</f>
        <v>9.1592070000000003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122</v>
      </c>
      <c r="AT282" s="215" t="s">
        <v>117</v>
      </c>
      <c r="AU282" s="215" t="s">
        <v>80</v>
      </c>
      <c r="AY282" s="17" t="s">
        <v>115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77</v>
      </c>
      <c r="BK282" s="216">
        <f>ROUND(I282*H282,2)</f>
        <v>0</v>
      </c>
      <c r="BL282" s="17" t="s">
        <v>122</v>
      </c>
      <c r="BM282" s="215" t="s">
        <v>477</v>
      </c>
    </row>
    <row r="283" s="2" customFormat="1">
      <c r="A283" s="38"/>
      <c r="B283" s="39"/>
      <c r="C283" s="40"/>
      <c r="D283" s="217" t="s">
        <v>124</v>
      </c>
      <c r="E283" s="40"/>
      <c r="F283" s="218" t="s">
        <v>478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124</v>
      </c>
      <c r="AU283" s="17" t="s">
        <v>80</v>
      </c>
    </row>
    <row r="284" s="13" customFormat="1">
      <c r="A284" s="13"/>
      <c r="B284" s="222"/>
      <c r="C284" s="223"/>
      <c r="D284" s="224" t="s">
        <v>126</v>
      </c>
      <c r="E284" s="225" t="s">
        <v>19</v>
      </c>
      <c r="F284" s="226" t="s">
        <v>479</v>
      </c>
      <c r="G284" s="223"/>
      <c r="H284" s="227">
        <v>45.299999999999997</v>
      </c>
      <c r="I284" s="228"/>
      <c r="J284" s="223"/>
      <c r="K284" s="223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126</v>
      </c>
      <c r="AU284" s="233" t="s">
        <v>80</v>
      </c>
      <c r="AV284" s="13" t="s">
        <v>80</v>
      </c>
      <c r="AW284" s="13" t="s">
        <v>33</v>
      </c>
      <c r="AX284" s="13" t="s">
        <v>77</v>
      </c>
      <c r="AY284" s="233" t="s">
        <v>115</v>
      </c>
    </row>
    <row r="285" s="2" customFormat="1" ht="24.15" customHeight="1">
      <c r="A285" s="38"/>
      <c r="B285" s="39"/>
      <c r="C285" s="255" t="s">
        <v>480</v>
      </c>
      <c r="D285" s="255" t="s">
        <v>235</v>
      </c>
      <c r="E285" s="256" t="s">
        <v>481</v>
      </c>
      <c r="F285" s="257" t="s">
        <v>482</v>
      </c>
      <c r="G285" s="258" t="s">
        <v>402</v>
      </c>
      <c r="H285" s="259">
        <v>61.609999999999999</v>
      </c>
      <c r="I285" s="260"/>
      <c r="J285" s="261">
        <f>ROUND(I285*H285,2)</f>
        <v>0</v>
      </c>
      <c r="K285" s="257" t="s">
        <v>19</v>
      </c>
      <c r="L285" s="262"/>
      <c r="M285" s="263" t="s">
        <v>19</v>
      </c>
      <c r="N285" s="264" t="s">
        <v>43</v>
      </c>
      <c r="O285" s="84"/>
      <c r="P285" s="213">
        <f>O285*H285</f>
        <v>0</v>
      </c>
      <c r="Q285" s="213">
        <v>0.066989999999999994</v>
      </c>
      <c r="R285" s="213">
        <f>Q285*H285</f>
        <v>4.1272538999999995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168</v>
      </c>
      <c r="AT285" s="215" t="s">
        <v>235</v>
      </c>
      <c r="AU285" s="215" t="s">
        <v>80</v>
      </c>
      <c r="AY285" s="17" t="s">
        <v>115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77</v>
      </c>
      <c r="BK285" s="216">
        <f>ROUND(I285*H285,2)</f>
        <v>0</v>
      </c>
      <c r="BL285" s="17" t="s">
        <v>122</v>
      </c>
      <c r="BM285" s="215" t="s">
        <v>483</v>
      </c>
    </row>
    <row r="286" s="13" customFormat="1">
      <c r="A286" s="13"/>
      <c r="B286" s="222"/>
      <c r="C286" s="223"/>
      <c r="D286" s="224" t="s">
        <v>126</v>
      </c>
      <c r="E286" s="223"/>
      <c r="F286" s="226" t="s">
        <v>484</v>
      </c>
      <c r="G286" s="223"/>
      <c r="H286" s="227">
        <v>61.609999999999999</v>
      </c>
      <c r="I286" s="228"/>
      <c r="J286" s="223"/>
      <c r="K286" s="223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126</v>
      </c>
      <c r="AU286" s="233" t="s">
        <v>80</v>
      </c>
      <c r="AV286" s="13" t="s">
        <v>80</v>
      </c>
      <c r="AW286" s="13" t="s">
        <v>4</v>
      </c>
      <c r="AX286" s="13" t="s">
        <v>77</v>
      </c>
      <c r="AY286" s="233" t="s">
        <v>115</v>
      </c>
    </row>
    <row r="287" s="2" customFormat="1" ht="24.15" customHeight="1">
      <c r="A287" s="38"/>
      <c r="B287" s="39"/>
      <c r="C287" s="255" t="s">
        <v>485</v>
      </c>
      <c r="D287" s="255" t="s">
        <v>235</v>
      </c>
      <c r="E287" s="256" t="s">
        <v>486</v>
      </c>
      <c r="F287" s="257" t="s">
        <v>487</v>
      </c>
      <c r="G287" s="258" t="s">
        <v>402</v>
      </c>
      <c r="H287" s="259">
        <v>1.01</v>
      </c>
      <c r="I287" s="260"/>
      <c r="J287" s="261">
        <f>ROUND(I287*H287,2)</f>
        <v>0</v>
      </c>
      <c r="K287" s="257" t="s">
        <v>19</v>
      </c>
      <c r="L287" s="262"/>
      <c r="M287" s="263" t="s">
        <v>19</v>
      </c>
      <c r="N287" s="264" t="s">
        <v>43</v>
      </c>
      <c r="O287" s="84"/>
      <c r="P287" s="213">
        <f>O287*H287</f>
        <v>0</v>
      </c>
      <c r="Q287" s="213">
        <v>0.034000000000000002</v>
      </c>
      <c r="R287" s="213">
        <f>Q287*H287</f>
        <v>0.034340000000000002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168</v>
      </c>
      <c r="AT287" s="215" t="s">
        <v>235</v>
      </c>
      <c r="AU287" s="215" t="s">
        <v>80</v>
      </c>
      <c r="AY287" s="17" t="s">
        <v>115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77</v>
      </c>
      <c r="BK287" s="216">
        <f>ROUND(I287*H287,2)</f>
        <v>0</v>
      </c>
      <c r="BL287" s="17" t="s">
        <v>122</v>
      </c>
      <c r="BM287" s="215" t="s">
        <v>488</v>
      </c>
    </row>
    <row r="288" s="13" customFormat="1">
      <c r="A288" s="13"/>
      <c r="B288" s="222"/>
      <c r="C288" s="223"/>
      <c r="D288" s="224" t="s">
        <v>126</v>
      </c>
      <c r="E288" s="223"/>
      <c r="F288" s="226" t="s">
        <v>489</v>
      </c>
      <c r="G288" s="223"/>
      <c r="H288" s="227">
        <v>1.01</v>
      </c>
      <c r="I288" s="228"/>
      <c r="J288" s="223"/>
      <c r="K288" s="223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126</v>
      </c>
      <c r="AU288" s="233" t="s">
        <v>80</v>
      </c>
      <c r="AV288" s="13" t="s">
        <v>80</v>
      </c>
      <c r="AW288" s="13" t="s">
        <v>4</v>
      </c>
      <c r="AX288" s="13" t="s">
        <v>77</v>
      </c>
      <c r="AY288" s="233" t="s">
        <v>115</v>
      </c>
    </row>
    <row r="289" s="2" customFormat="1" ht="24.15" customHeight="1">
      <c r="A289" s="38"/>
      <c r="B289" s="39"/>
      <c r="C289" s="255" t="s">
        <v>490</v>
      </c>
      <c r="D289" s="255" t="s">
        <v>235</v>
      </c>
      <c r="E289" s="256" t="s">
        <v>491</v>
      </c>
      <c r="F289" s="257" t="s">
        <v>492</v>
      </c>
      <c r="G289" s="258" t="s">
        <v>402</v>
      </c>
      <c r="H289" s="259">
        <v>7.0700000000000003</v>
      </c>
      <c r="I289" s="260"/>
      <c r="J289" s="261">
        <f>ROUND(I289*H289,2)</f>
        <v>0</v>
      </c>
      <c r="K289" s="257" t="s">
        <v>19</v>
      </c>
      <c r="L289" s="262"/>
      <c r="M289" s="263" t="s">
        <v>19</v>
      </c>
      <c r="N289" s="264" t="s">
        <v>43</v>
      </c>
      <c r="O289" s="84"/>
      <c r="P289" s="213">
        <f>O289*H289</f>
        <v>0</v>
      </c>
      <c r="Q289" s="213">
        <v>0.062990000000000004</v>
      </c>
      <c r="R289" s="213">
        <f>Q289*H289</f>
        <v>0.44533930000000005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168</v>
      </c>
      <c r="AT289" s="215" t="s">
        <v>235</v>
      </c>
      <c r="AU289" s="215" t="s">
        <v>80</v>
      </c>
      <c r="AY289" s="17" t="s">
        <v>115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77</v>
      </c>
      <c r="BK289" s="216">
        <f>ROUND(I289*H289,2)</f>
        <v>0</v>
      </c>
      <c r="BL289" s="17" t="s">
        <v>122</v>
      </c>
      <c r="BM289" s="215" t="s">
        <v>493</v>
      </c>
    </row>
    <row r="290" s="13" customFormat="1">
      <c r="A290" s="13"/>
      <c r="B290" s="222"/>
      <c r="C290" s="223"/>
      <c r="D290" s="224" t="s">
        <v>126</v>
      </c>
      <c r="E290" s="223"/>
      <c r="F290" s="226" t="s">
        <v>494</v>
      </c>
      <c r="G290" s="223"/>
      <c r="H290" s="227">
        <v>7.0700000000000003</v>
      </c>
      <c r="I290" s="228"/>
      <c r="J290" s="223"/>
      <c r="K290" s="223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126</v>
      </c>
      <c r="AU290" s="233" t="s">
        <v>80</v>
      </c>
      <c r="AV290" s="13" t="s">
        <v>80</v>
      </c>
      <c r="AW290" s="13" t="s">
        <v>4</v>
      </c>
      <c r="AX290" s="13" t="s">
        <v>77</v>
      </c>
      <c r="AY290" s="233" t="s">
        <v>115</v>
      </c>
    </row>
    <row r="291" s="2" customFormat="1" ht="24.15" customHeight="1">
      <c r="A291" s="38"/>
      <c r="B291" s="39"/>
      <c r="C291" s="255" t="s">
        <v>495</v>
      </c>
      <c r="D291" s="255" t="s">
        <v>235</v>
      </c>
      <c r="E291" s="256" t="s">
        <v>496</v>
      </c>
      <c r="F291" s="257" t="s">
        <v>497</v>
      </c>
      <c r="G291" s="258" t="s">
        <v>402</v>
      </c>
      <c r="H291" s="259">
        <v>7.0700000000000003</v>
      </c>
      <c r="I291" s="260"/>
      <c r="J291" s="261">
        <f>ROUND(I291*H291,2)</f>
        <v>0</v>
      </c>
      <c r="K291" s="257" t="s">
        <v>19</v>
      </c>
      <c r="L291" s="262"/>
      <c r="M291" s="263" t="s">
        <v>19</v>
      </c>
      <c r="N291" s="264" t="s">
        <v>43</v>
      </c>
      <c r="O291" s="84"/>
      <c r="P291" s="213">
        <f>O291*H291</f>
        <v>0</v>
      </c>
      <c r="Q291" s="213">
        <v>0.062990000000000004</v>
      </c>
      <c r="R291" s="213">
        <f>Q291*H291</f>
        <v>0.44533930000000005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168</v>
      </c>
      <c r="AT291" s="215" t="s">
        <v>235</v>
      </c>
      <c r="AU291" s="215" t="s">
        <v>80</v>
      </c>
      <c r="AY291" s="17" t="s">
        <v>115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77</v>
      </c>
      <c r="BK291" s="216">
        <f>ROUND(I291*H291,2)</f>
        <v>0</v>
      </c>
      <c r="BL291" s="17" t="s">
        <v>122</v>
      </c>
      <c r="BM291" s="215" t="s">
        <v>498</v>
      </c>
    </row>
    <row r="292" s="13" customFormat="1">
      <c r="A292" s="13"/>
      <c r="B292" s="222"/>
      <c r="C292" s="223"/>
      <c r="D292" s="224" t="s">
        <v>126</v>
      </c>
      <c r="E292" s="223"/>
      <c r="F292" s="226" t="s">
        <v>494</v>
      </c>
      <c r="G292" s="223"/>
      <c r="H292" s="227">
        <v>7.0700000000000003</v>
      </c>
      <c r="I292" s="228"/>
      <c r="J292" s="223"/>
      <c r="K292" s="223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126</v>
      </c>
      <c r="AU292" s="233" t="s">
        <v>80</v>
      </c>
      <c r="AV292" s="13" t="s">
        <v>80</v>
      </c>
      <c r="AW292" s="13" t="s">
        <v>4</v>
      </c>
      <c r="AX292" s="13" t="s">
        <v>77</v>
      </c>
      <c r="AY292" s="233" t="s">
        <v>115</v>
      </c>
    </row>
    <row r="293" s="2" customFormat="1" ht="24.15" customHeight="1">
      <c r="A293" s="38"/>
      <c r="B293" s="39"/>
      <c r="C293" s="204" t="s">
        <v>499</v>
      </c>
      <c r="D293" s="204" t="s">
        <v>117</v>
      </c>
      <c r="E293" s="205" t="s">
        <v>500</v>
      </c>
      <c r="F293" s="206" t="s">
        <v>501</v>
      </c>
      <c r="G293" s="207" t="s">
        <v>171</v>
      </c>
      <c r="H293" s="208">
        <v>547.39999999999998</v>
      </c>
      <c r="I293" s="209"/>
      <c r="J293" s="210">
        <f>ROUND(I293*H293,2)</f>
        <v>0</v>
      </c>
      <c r="K293" s="206" t="s">
        <v>121</v>
      </c>
      <c r="L293" s="44"/>
      <c r="M293" s="211" t="s">
        <v>19</v>
      </c>
      <c r="N293" s="212" t="s">
        <v>43</v>
      </c>
      <c r="O293" s="84"/>
      <c r="P293" s="213">
        <f>O293*H293</f>
        <v>0</v>
      </c>
      <c r="Q293" s="213">
        <v>0.15540000000000001</v>
      </c>
      <c r="R293" s="213">
        <f>Q293*H293</f>
        <v>85.065960000000004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122</v>
      </c>
      <c r="AT293" s="215" t="s">
        <v>117</v>
      </c>
      <c r="AU293" s="215" t="s">
        <v>80</v>
      </c>
      <c r="AY293" s="17" t="s">
        <v>115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77</v>
      </c>
      <c r="BK293" s="216">
        <f>ROUND(I293*H293,2)</f>
        <v>0</v>
      </c>
      <c r="BL293" s="17" t="s">
        <v>122</v>
      </c>
      <c r="BM293" s="215" t="s">
        <v>502</v>
      </c>
    </row>
    <row r="294" s="2" customFormat="1">
      <c r="A294" s="38"/>
      <c r="B294" s="39"/>
      <c r="C294" s="40"/>
      <c r="D294" s="217" t="s">
        <v>124</v>
      </c>
      <c r="E294" s="40"/>
      <c r="F294" s="218" t="s">
        <v>503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124</v>
      </c>
      <c r="AU294" s="17" t="s">
        <v>80</v>
      </c>
    </row>
    <row r="295" s="13" customFormat="1">
      <c r="A295" s="13"/>
      <c r="B295" s="222"/>
      <c r="C295" s="223"/>
      <c r="D295" s="224" t="s">
        <v>126</v>
      </c>
      <c r="E295" s="225" t="s">
        <v>19</v>
      </c>
      <c r="F295" s="226" t="s">
        <v>504</v>
      </c>
      <c r="G295" s="223"/>
      <c r="H295" s="227">
        <v>547.39999999999998</v>
      </c>
      <c r="I295" s="228"/>
      <c r="J295" s="223"/>
      <c r="K295" s="223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126</v>
      </c>
      <c r="AU295" s="233" t="s">
        <v>80</v>
      </c>
      <c r="AV295" s="13" t="s">
        <v>80</v>
      </c>
      <c r="AW295" s="13" t="s">
        <v>33</v>
      </c>
      <c r="AX295" s="13" t="s">
        <v>77</v>
      </c>
      <c r="AY295" s="233" t="s">
        <v>115</v>
      </c>
    </row>
    <row r="296" s="2" customFormat="1" ht="16.5" customHeight="1">
      <c r="A296" s="38"/>
      <c r="B296" s="39"/>
      <c r="C296" s="255" t="s">
        <v>505</v>
      </c>
      <c r="D296" s="255" t="s">
        <v>235</v>
      </c>
      <c r="E296" s="256" t="s">
        <v>506</v>
      </c>
      <c r="F296" s="257" t="s">
        <v>507</v>
      </c>
      <c r="G296" s="258" t="s">
        <v>171</v>
      </c>
      <c r="H296" s="259">
        <v>423.19</v>
      </c>
      <c r="I296" s="260"/>
      <c r="J296" s="261">
        <f>ROUND(I296*H296,2)</f>
        <v>0</v>
      </c>
      <c r="K296" s="257" t="s">
        <v>121</v>
      </c>
      <c r="L296" s="262"/>
      <c r="M296" s="263" t="s">
        <v>19</v>
      </c>
      <c r="N296" s="264" t="s">
        <v>43</v>
      </c>
      <c r="O296" s="84"/>
      <c r="P296" s="213">
        <f>O296*H296</f>
        <v>0</v>
      </c>
      <c r="Q296" s="213">
        <v>0.080000000000000002</v>
      </c>
      <c r="R296" s="213">
        <f>Q296*H296</f>
        <v>33.855200000000004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168</v>
      </c>
      <c r="AT296" s="215" t="s">
        <v>235</v>
      </c>
      <c r="AU296" s="215" t="s">
        <v>80</v>
      </c>
      <c r="AY296" s="17" t="s">
        <v>115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77</v>
      </c>
      <c r="BK296" s="216">
        <f>ROUND(I296*H296,2)</f>
        <v>0</v>
      </c>
      <c r="BL296" s="17" t="s">
        <v>122</v>
      </c>
      <c r="BM296" s="215" t="s">
        <v>508</v>
      </c>
    </row>
    <row r="297" s="2" customFormat="1">
      <c r="A297" s="38"/>
      <c r="B297" s="39"/>
      <c r="C297" s="40"/>
      <c r="D297" s="224" t="s">
        <v>381</v>
      </c>
      <c r="E297" s="40"/>
      <c r="F297" s="265" t="s">
        <v>509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381</v>
      </c>
      <c r="AU297" s="17" t="s">
        <v>80</v>
      </c>
    </row>
    <row r="298" s="13" customFormat="1">
      <c r="A298" s="13"/>
      <c r="B298" s="222"/>
      <c r="C298" s="223"/>
      <c r="D298" s="224" t="s">
        <v>126</v>
      </c>
      <c r="E298" s="223"/>
      <c r="F298" s="226" t="s">
        <v>510</v>
      </c>
      <c r="G298" s="223"/>
      <c r="H298" s="227">
        <v>423.19</v>
      </c>
      <c r="I298" s="228"/>
      <c r="J298" s="223"/>
      <c r="K298" s="223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126</v>
      </c>
      <c r="AU298" s="233" t="s">
        <v>80</v>
      </c>
      <c r="AV298" s="13" t="s">
        <v>80</v>
      </c>
      <c r="AW298" s="13" t="s">
        <v>4</v>
      </c>
      <c r="AX298" s="13" t="s">
        <v>77</v>
      </c>
      <c r="AY298" s="233" t="s">
        <v>115</v>
      </c>
    </row>
    <row r="299" s="2" customFormat="1" ht="16.5" customHeight="1">
      <c r="A299" s="38"/>
      <c r="B299" s="39"/>
      <c r="C299" s="255" t="s">
        <v>511</v>
      </c>
      <c r="D299" s="255" t="s">
        <v>235</v>
      </c>
      <c r="E299" s="256" t="s">
        <v>512</v>
      </c>
      <c r="F299" s="257" t="s">
        <v>513</v>
      </c>
      <c r="G299" s="258" t="s">
        <v>171</v>
      </c>
      <c r="H299" s="259">
        <v>90.900000000000006</v>
      </c>
      <c r="I299" s="260"/>
      <c r="J299" s="261">
        <f>ROUND(I299*H299,2)</f>
        <v>0</v>
      </c>
      <c r="K299" s="257" t="s">
        <v>121</v>
      </c>
      <c r="L299" s="262"/>
      <c r="M299" s="263" t="s">
        <v>19</v>
      </c>
      <c r="N299" s="264" t="s">
        <v>43</v>
      </c>
      <c r="O299" s="84"/>
      <c r="P299" s="213">
        <f>O299*H299</f>
        <v>0</v>
      </c>
      <c r="Q299" s="213">
        <v>0.048300000000000003</v>
      </c>
      <c r="R299" s="213">
        <f>Q299*H299</f>
        <v>4.3904700000000005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168</v>
      </c>
      <c r="AT299" s="215" t="s">
        <v>235</v>
      </c>
      <c r="AU299" s="215" t="s">
        <v>80</v>
      </c>
      <c r="AY299" s="17" t="s">
        <v>115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77</v>
      </c>
      <c r="BK299" s="216">
        <f>ROUND(I299*H299,2)</f>
        <v>0</v>
      </c>
      <c r="BL299" s="17" t="s">
        <v>122</v>
      </c>
      <c r="BM299" s="215" t="s">
        <v>514</v>
      </c>
    </row>
    <row r="300" s="2" customFormat="1">
      <c r="A300" s="38"/>
      <c r="B300" s="39"/>
      <c r="C300" s="40"/>
      <c r="D300" s="224" t="s">
        <v>381</v>
      </c>
      <c r="E300" s="40"/>
      <c r="F300" s="265" t="s">
        <v>509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381</v>
      </c>
      <c r="AU300" s="17" t="s">
        <v>80</v>
      </c>
    </row>
    <row r="301" s="13" customFormat="1">
      <c r="A301" s="13"/>
      <c r="B301" s="222"/>
      <c r="C301" s="223"/>
      <c r="D301" s="224" t="s">
        <v>126</v>
      </c>
      <c r="E301" s="223"/>
      <c r="F301" s="226" t="s">
        <v>515</v>
      </c>
      <c r="G301" s="223"/>
      <c r="H301" s="227">
        <v>90.900000000000006</v>
      </c>
      <c r="I301" s="228"/>
      <c r="J301" s="223"/>
      <c r="K301" s="223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126</v>
      </c>
      <c r="AU301" s="233" t="s">
        <v>80</v>
      </c>
      <c r="AV301" s="13" t="s">
        <v>80</v>
      </c>
      <c r="AW301" s="13" t="s">
        <v>4</v>
      </c>
      <c r="AX301" s="13" t="s">
        <v>77</v>
      </c>
      <c r="AY301" s="233" t="s">
        <v>115</v>
      </c>
    </row>
    <row r="302" s="2" customFormat="1" ht="16.5" customHeight="1">
      <c r="A302" s="38"/>
      <c r="B302" s="39"/>
      <c r="C302" s="255" t="s">
        <v>516</v>
      </c>
      <c r="D302" s="255" t="s">
        <v>235</v>
      </c>
      <c r="E302" s="256" t="s">
        <v>517</v>
      </c>
      <c r="F302" s="257" t="s">
        <v>518</v>
      </c>
      <c r="G302" s="258" t="s">
        <v>171</v>
      </c>
      <c r="H302" s="259">
        <v>29.289999999999999</v>
      </c>
      <c r="I302" s="260"/>
      <c r="J302" s="261">
        <f>ROUND(I302*H302,2)</f>
        <v>0</v>
      </c>
      <c r="K302" s="257" t="s">
        <v>121</v>
      </c>
      <c r="L302" s="262"/>
      <c r="M302" s="263" t="s">
        <v>19</v>
      </c>
      <c r="N302" s="264" t="s">
        <v>43</v>
      </c>
      <c r="O302" s="84"/>
      <c r="P302" s="213">
        <f>O302*H302</f>
        <v>0</v>
      </c>
      <c r="Q302" s="213">
        <v>0.065670000000000006</v>
      </c>
      <c r="R302" s="213">
        <f>Q302*H302</f>
        <v>1.9234743000000001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168</v>
      </c>
      <c r="AT302" s="215" t="s">
        <v>235</v>
      </c>
      <c r="AU302" s="215" t="s">
        <v>80</v>
      </c>
      <c r="AY302" s="17" t="s">
        <v>115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77</v>
      </c>
      <c r="BK302" s="216">
        <f>ROUND(I302*H302,2)</f>
        <v>0</v>
      </c>
      <c r="BL302" s="17" t="s">
        <v>122</v>
      </c>
      <c r="BM302" s="215" t="s">
        <v>519</v>
      </c>
    </row>
    <row r="303" s="2" customFormat="1">
      <c r="A303" s="38"/>
      <c r="B303" s="39"/>
      <c r="C303" s="40"/>
      <c r="D303" s="224" t="s">
        <v>381</v>
      </c>
      <c r="E303" s="40"/>
      <c r="F303" s="265" t="s">
        <v>509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381</v>
      </c>
      <c r="AU303" s="17" t="s">
        <v>80</v>
      </c>
    </row>
    <row r="304" s="13" customFormat="1">
      <c r="A304" s="13"/>
      <c r="B304" s="222"/>
      <c r="C304" s="223"/>
      <c r="D304" s="224" t="s">
        <v>126</v>
      </c>
      <c r="E304" s="225" t="s">
        <v>19</v>
      </c>
      <c r="F304" s="226" t="s">
        <v>520</v>
      </c>
      <c r="G304" s="223"/>
      <c r="H304" s="227">
        <v>29</v>
      </c>
      <c r="I304" s="228"/>
      <c r="J304" s="223"/>
      <c r="K304" s="223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126</v>
      </c>
      <c r="AU304" s="233" t="s">
        <v>80</v>
      </c>
      <c r="AV304" s="13" t="s">
        <v>80</v>
      </c>
      <c r="AW304" s="13" t="s">
        <v>33</v>
      </c>
      <c r="AX304" s="13" t="s">
        <v>77</v>
      </c>
      <c r="AY304" s="233" t="s">
        <v>115</v>
      </c>
    </row>
    <row r="305" s="13" customFormat="1">
      <c r="A305" s="13"/>
      <c r="B305" s="222"/>
      <c r="C305" s="223"/>
      <c r="D305" s="224" t="s">
        <v>126</v>
      </c>
      <c r="E305" s="223"/>
      <c r="F305" s="226" t="s">
        <v>521</v>
      </c>
      <c r="G305" s="223"/>
      <c r="H305" s="227">
        <v>29.289999999999999</v>
      </c>
      <c r="I305" s="228"/>
      <c r="J305" s="223"/>
      <c r="K305" s="223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126</v>
      </c>
      <c r="AU305" s="233" t="s">
        <v>80</v>
      </c>
      <c r="AV305" s="13" t="s">
        <v>80</v>
      </c>
      <c r="AW305" s="13" t="s">
        <v>4</v>
      </c>
      <c r="AX305" s="13" t="s">
        <v>77</v>
      </c>
      <c r="AY305" s="233" t="s">
        <v>115</v>
      </c>
    </row>
    <row r="306" s="2" customFormat="1" ht="16.5" customHeight="1">
      <c r="A306" s="38"/>
      <c r="B306" s="39"/>
      <c r="C306" s="255" t="s">
        <v>522</v>
      </c>
      <c r="D306" s="255" t="s">
        <v>235</v>
      </c>
      <c r="E306" s="256" t="s">
        <v>523</v>
      </c>
      <c r="F306" s="257" t="s">
        <v>524</v>
      </c>
      <c r="G306" s="258" t="s">
        <v>402</v>
      </c>
      <c r="H306" s="259">
        <v>12.119999999999999</v>
      </c>
      <c r="I306" s="260"/>
      <c r="J306" s="261">
        <f>ROUND(I306*H306,2)</f>
        <v>0</v>
      </c>
      <c r="K306" s="257" t="s">
        <v>19</v>
      </c>
      <c r="L306" s="262"/>
      <c r="M306" s="263" t="s">
        <v>19</v>
      </c>
      <c r="N306" s="264" t="s">
        <v>43</v>
      </c>
      <c r="O306" s="84"/>
      <c r="P306" s="213">
        <f>O306*H306</f>
        <v>0</v>
      </c>
      <c r="Q306" s="213">
        <v>0.058659999999999997</v>
      </c>
      <c r="R306" s="213">
        <f>Q306*H306</f>
        <v>0.7109591999999999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168</v>
      </c>
      <c r="AT306" s="215" t="s">
        <v>235</v>
      </c>
      <c r="AU306" s="215" t="s">
        <v>80</v>
      </c>
      <c r="AY306" s="17" t="s">
        <v>115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77</v>
      </c>
      <c r="BK306" s="216">
        <f>ROUND(I306*H306,2)</f>
        <v>0</v>
      </c>
      <c r="BL306" s="17" t="s">
        <v>122</v>
      </c>
      <c r="BM306" s="215" t="s">
        <v>525</v>
      </c>
    </row>
    <row r="307" s="13" customFormat="1">
      <c r="A307" s="13"/>
      <c r="B307" s="222"/>
      <c r="C307" s="223"/>
      <c r="D307" s="224" t="s">
        <v>126</v>
      </c>
      <c r="E307" s="223"/>
      <c r="F307" s="226" t="s">
        <v>526</v>
      </c>
      <c r="G307" s="223"/>
      <c r="H307" s="227">
        <v>12.119999999999999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126</v>
      </c>
      <c r="AU307" s="233" t="s">
        <v>80</v>
      </c>
      <c r="AV307" s="13" t="s">
        <v>80</v>
      </c>
      <c r="AW307" s="13" t="s">
        <v>4</v>
      </c>
      <c r="AX307" s="13" t="s">
        <v>77</v>
      </c>
      <c r="AY307" s="233" t="s">
        <v>115</v>
      </c>
    </row>
    <row r="308" s="2" customFormat="1" ht="24.15" customHeight="1">
      <c r="A308" s="38"/>
      <c r="B308" s="39"/>
      <c r="C308" s="204" t="s">
        <v>527</v>
      </c>
      <c r="D308" s="204" t="s">
        <v>117</v>
      </c>
      <c r="E308" s="205" t="s">
        <v>528</v>
      </c>
      <c r="F308" s="206" t="s">
        <v>529</v>
      </c>
      <c r="G308" s="207" t="s">
        <v>171</v>
      </c>
      <c r="H308" s="208">
        <v>98</v>
      </c>
      <c r="I308" s="209"/>
      <c r="J308" s="210">
        <f>ROUND(I308*H308,2)</f>
        <v>0</v>
      </c>
      <c r="K308" s="206" t="s">
        <v>121</v>
      </c>
      <c r="L308" s="44"/>
      <c r="M308" s="211" t="s">
        <v>19</v>
      </c>
      <c r="N308" s="212" t="s">
        <v>43</v>
      </c>
      <c r="O308" s="84"/>
      <c r="P308" s="213">
        <f>O308*H308</f>
        <v>0</v>
      </c>
      <c r="Q308" s="213">
        <v>0.1295</v>
      </c>
      <c r="R308" s="213">
        <f>Q308*H308</f>
        <v>12.691000000000001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122</v>
      </c>
      <c r="AT308" s="215" t="s">
        <v>117</v>
      </c>
      <c r="AU308" s="215" t="s">
        <v>80</v>
      </c>
      <c r="AY308" s="17" t="s">
        <v>115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77</v>
      </c>
      <c r="BK308" s="216">
        <f>ROUND(I308*H308,2)</f>
        <v>0</v>
      </c>
      <c r="BL308" s="17" t="s">
        <v>122</v>
      </c>
      <c r="BM308" s="215" t="s">
        <v>530</v>
      </c>
    </row>
    <row r="309" s="2" customFormat="1">
      <c r="A309" s="38"/>
      <c r="B309" s="39"/>
      <c r="C309" s="40"/>
      <c r="D309" s="217" t="s">
        <v>124</v>
      </c>
      <c r="E309" s="40"/>
      <c r="F309" s="218" t="s">
        <v>531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124</v>
      </c>
      <c r="AU309" s="17" t="s">
        <v>80</v>
      </c>
    </row>
    <row r="310" s="13" customFormat="1">
      <c r="A310" s="13"/>
      <c r="B310" s="222"/>
      <c r="C310" s="223"/>
      <c r="D310" s="224" t="s">
        <v>126</v>
      </c>
      <c r="E310" s="225" t="s">
        <v>19</v>
      </c>
      <c r="F310" s="226" t="s">
        <v>532</v>
      </c>
      <c r="G310" s="223"/>
      <c r="H310" s="227">
        <v>98</v>
      </c>
      <c r="I310" s="228"/>
      <c r="J310" s="223"/>
      <c r="K310" s="223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126</v>
      </c>
      <c r="AU310" s="233" t="s">
        <v>80</v>
      </c>
      <c r="AV310" s="13" t="s">
        <v>80</v>
      </c>
      <c r="AW310" s="13" t="s">
        <v>33</v>
      </c>
      <c r="AX310" s="13" t="s">
        <v>77</v>
      </c>
      <c r="AY310" s="233" t="s">
        <v>115</v>
      </c>
    </row>
    <row r="311" s="2" customFormat="1" ht="16.5" customHeight="1">
      <c r="A311" s="38"/>
      <c r="B311" s="39"/>
      <c r="C311" s="255" t="s">
        <v>533</v>
      </c>
      <c r="D311" s="255" t="s">
        <v>235</v>
      </c>
      <c r="E311" s="256" t="s">
        <v>534</v>
      </c>
      <c r="F311" s="257" t="s">
        <v>535</v>
      </c>
      <c r="G311" s="258" t="s">
        <v>171</v>
      </c>
      <c r="H311" s="259">
        <v>98.980000000000004</v>
      </c>
      <c r="I311" s="260"/>
      <c r="J311" s="261">
        <f>ROUND(I311*H311,2)</f>
        <v>0</v>
      </c>
      <c r="K311" s="257" t="s">
        <v>121</v>
      </c>
      <c r="L311" s="262"/>
      <c r="M311" s="263" t="s">
        <v>19</v>
      </c>
      <c r="N311" s="264" t="s">
        <v>43</v>
      </c>
      <c r="O311" s="84"/>
      <c r="P311" s="213">
        <f>O311*H311</f>
        <v>0</v>
      </c>
      <c r="Q311" s="213">
        <v>0.024</v>
      </c>
      <c r="R311" s="213">
        <f>Q311*H311</f>
        <v>2.3755200000000003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168</v>
      </c>
      <c r="AT311" s="215" t="s">
        <v>235</v>
      </c>
      <c r="AU311" s="215" t="s">
        <v>80</v>
      </c>
      <c r="AY311" s="17" t="s">
        <v>115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77</v>
      </c>
      <c r="BK311" s="216">
        <f>ROUND(I311*H311,2)</f>
        <v>0</v>
      </c>
      <c r="BL311" s="17" t="s">
        <v>122</v>
      </c>
      <c r="BM311" s="215" t="s">
        <v>536</v>
      </c>
    </row>
    <row r="312" s="2" customFormat="1">
      <c r="A312" s="38"/>
      <c r="B312" s="39"/>
      <c r="C312" s="40"/>
      <c r="D312" s="224" t="s">
        <v>381</v>
      </c>
      <c r="E312" s="40"/>
      <c r="F312" s="265" t="s">
        <v>509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381</v>
      </c>
      <c r="AU312" s="17" t="s">
        <v>80</v>
      </c>
    </row>
    <row r="313" s="13" customFormat="1">
      <c r="A313" s="13"/>
      <c r="B313" s="222"/>
      <c r="C313" s="223"/>
      <c r="D313" s="224" t="s">
        <v>126</v>
      </c>
      <c r="E313" s="223"/>
      <c r="F313" s="226" t="s">
        <v>537</v>
      </c>
      <c r="G313" s="223"/>
      <c r="H313" s="227">
        <v>98.980000000000004</v>
      </c>
      <c r="I313" s="228"/>
      <c r="J313" s="223"/>
      <c r="K313" s="223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126</v>
      </c>
      <c r="AU313" s="233" t="s">
        <v>80</v>
      </c>
      <c r="AV313" s="13" t="s">
        <v>80</v>
      </c>
      <c r="AW313" s="13" t="s">
        <v>4</v>
      </c>
      <c r="AX313" s="13" t="s">
        <v>77</v>
      </c>
      <c r="AY313" s="233" t="s">
        <v>115</v>
      </c>
    </row>
    <row r="314" s="2" customFormat="1" ht="33" customHeight="1">
      <c r="A314" s="38"/>
      <c r="B314" s="39"/>
      <c r="C314" s="204" t="s">
        <v>538</v>
      </c>
      <c r="D314" s="204" t="s">
        <v>117</v>
      </c>
      <c r="E314" s="205" t="s">
        <v>539</v>
      </c>
      <c r="F314" s="206" t="s">
        <v>540</v>
      </c>
      <c r="G314" s="207" t="s">
        <v>171</v>
      </c>
      <c r="H314" s="208">
        <v>62</v>
      </c>
      <c r="I314" s="209"/>
      <c r="J314" s="210">
        <f>ROUND(I314*H314,2)</f>
        <v>0</v>
      </c>
      <c r="K314" s="206" t="s">
        <v>121</v>
      </c>
      <c r="L314" s="44"/>
      <c r="M314" s="211" t="s">
        <v>19</v>
      </c>
      <c r="N314" s="212" t="s">
        <v>43</v>
      </c>
      <c r="O314" s="84"/>
      <c r="P314" s="213">
        <f>O314*H314</f>
        <v>0</v>
      </c>
      <c r="Q314" s="213">
        <v>0.00060999999999999997</v>
      </c>
      <c r="R314" s="213">
        <f>Q314*H314</f>
        <v>0.037819999999999999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122</v>
      </c>
      <c r="AT314" s="215" t="s">
        <v>117</v>
      </c>
      <c r="AU314" s="215" t="s">
        <v>80</v>
      </c>
      <c r="AY314" s="17" t="s">
        <v>115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77</v>
      </c>
      <c r="BK314" s="216">
        <f>ROUND(I314*H314,2)</f>
        <v>0</v>
      </c>
      <c r="BL314" s="17" t="s">
        <v>122</v>
      </c>
      <c r="BM314" s="215" t="s">
        <v>541</v>
      </c>
    </row>
    <row r="315" s="2" customFormat="1">
      <c r="A315" s="38"/>
      <c r="B315" s="39"/>
      <c r="C315" s="40"/>
      <c r="D315" s="217" t="s">
        <v>124</v>
      </c>
      <c r="E315" s="40"/>
      <c r="F315" s="218" t="s">
        <v>542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124</v>
      </c>
      <c r="AU315" s="17" t="s">
        <v>80</v>
      </c>
    </row>
    <row r="316" s="2" customFormat="1" ht="16.5" customHeight="1">
      <c r="A316" s="38"/>
      <c r="B316" s="39"/>
      <c r="C316" s="204" t="s">
        <v>543</v>
      </c>
      <c r="D316" s="204" t="s">
        <v>117</v>
      </c>
      <c r="E316" s="205" t="s">
        <v>544</v>
      </c>
      <c r="F316" s="206" t="s">
        <v>545</v>
      </c>
      <c r="G316" s="207" t="s">
        <v>171</v>
      </c>
      <c r="H316" s="208">
        <v>62</v>
      </c>
      <c r="I316" s="209"/>
      <c r="J316" s="210">
        <f>ROUND(I316*H316,2)</f>
        <v>0</v>
      </c>
      <c r="K316" s="206" t="s">
        <v>121</v>
      </c>
      <c r="L316" s="44"/>
      <c r="M316" s="211" t="s">
        <v>19</v>
      </c>
      <c r="N316" s="212" t="s">
        <v>43</v>
      </c>
      <c r="O316" s="84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122</v>
      </c>
      <c r="AT316" s="215" t="s">
        <v>117</v>
      </c>
      <c r="AU316" s="215" t="s">
        <v>80</v>
      </c>
      <c r="AY316" s="17" t="s">
        <v>115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77</v>
      </c>
      <c r="BK316" s="216">
        <f>ROUND(I316*H316,2)</f>
        <v>0</v>
      </c>
      <c r="BL316" s="17" t="s">
        <v>122</v>
      </c>
      <c r="BM316" s="215" t="s">
        <v>546</v>
      </c>
    </row>
    <row r="317" s="2" customFormat="1">
      <c r="A317" s="38"/>
      <c r="B317" s="39"/>
      <c r="C317" s="40"/>
      <c r="D317" s="217" t="s">
        <v>124</v>
      </c>
      <c r="E317" s="40"/>
      <c r="F317" s="218" t="s">
        <v>547</v>
      </c>
      <c r="G317" s="40"/>
      <c r="H317" s="40"/>
      <c r="I317" s="219"/>
      <c r="J317" s="40"/>
      <c r="K317" s="40"/>
      <c r="L317" s="44"/>
      <c r="M317" s="220"/>
      <c r="N317" s="221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124</v>
      </c>
      <c r="AU317" s="17" t="s">
        <v>80</v>
      </c>
    </row>
    <row r="318" s="2" customFormat="1" ht="33" customHeight="1">
      <c r="A318" s="38"/>
      <c r="B318" s="39"/>
      <c r="C318" s="204" t="s">
        <v>548</v>
      </c>
      <c r="D318" s="204" t="s">
        <v>117</v>
      </c>
      <c r="E318" s="205" t="s">
        <v>549</v>
      </c>
      <c r="F318" s="206" t="s">
        <v>550</v>
      </c>
      <c r="G318" s="207" t="s">
        <v>402</v>
      </c>
      <c r="H318" s="208">
        <v>4</v>
      </c>
      <c r="I318" s="209"/>
      <c r="J318" s="210">
        <f>ROUND(I318*H318,2)</f>
        <v>0</v>
      </c>
      <c r="K318" s="206" t="s">
        <v>121</v>
      </c>
      <c r="L318" s="44"/>
      <c r="M318" s="211" t="s">
        <v>19</v>
      </c>
      <c r="N318" s="212" t="s">
        <v>43</v>
      </c>
      <c r="O318" s="84"/>
      <c r="P318" s="213">
        <f>O318*H318</f>
        <v>0</v>
      </c>
      <c r="Q318" s="213">
        <v>0</v>
      </c>
      <c r="R318" s="213">
        <f>Q318*H318</f>
        <v>0</v>
      </c>
      <c r="S318" s="213">
        <v>0.082000000000000003</v>
      </c>
      <c r="T318" s="214">
        <f>S318*H318</f>
        <v>0.32800000000000001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122</v>
      </c>
      <c r="AT318" s="215" t="s">
        <v>117</v>
      </c>
      <c r="AU318" s="215" t="s">
        <v>80</v>
      </c>
      <c r="AY318" s="17" t="s">
        <v>115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77</v>
      </c>
      <c r="BK318" s="216">
        <f>ROUND(I318*H318,2)</f>
        <v>0</v>
      </c>
      <c r="BL318" s="17" t="s">
        <v>122</v>
      </c>
      <c r="BM318" s="215" t="s">
        <v>551</v>
      </c>
    </row>
    <row r="319" s="2" customFormat="1">
      <c r="A319" s="38"/>
      <c r="B319" s="39"/>
      <c r="C319" s="40"/>
      <c r="D319" s="217" t="s">
        <v>124</v>
      </c>
      <c r="E319" s="40"/>
      <c r="F319" s="218" t="s">
        <v>552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124</v>
      </c>
      <c r="AU319" s="17" t="s">
        <v>80</v>
      </c>
    </row>
    <row r="320" s="12" customFormat="1" ht="22.8" customHeight="1">
      <c r="A320" s="12"/>
      <c r="B320" s="188"/>
      <c r="C320" s="189"/>
      <c r="D320" s="190" t="s">
        <v>71</v>
      </c>
      <c r="E320" s="202" t="s">
        <v>553</v>
      </c>
      <c r="F320" s="202" t="s">
        <v>554</v>
      </c>
      <c r="G320" s="189"/>
      <c r="H320" s="189"/>
      <c r="I320" s="192"/>
      <c r="J320" s="203">
        <f>BK320</f>
        <v>0</v>
      </c>
      <c r="K320" s="189"/>
      <c r="L320" s="194"/>
      <c r="M320" s="195"/>
      <c r="N320" s="196"/>
      <c r="O320" s="196"/>
      <c r="P320" s="197">
        <f>SUM(P321:P339)</f>
        <v>0</v>
      </c>
      <c r="Q320" s="196"/>
      <c r="R320" s="197">
        <f>SUM(R321:R339)</f>
        <v>0</v>
      </c>
      <c r="S320" s="196"/>
      <c r="T320" s="198">
        <f>SUM(T321:T339)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99" t="s">
        <v>77</v>
      </c>
      <c r="AT320" s="200" t="s">
        <v>71</v>
      </c>
      <c r="AU320" s="200" t="s">
        <v>77</v>
      </c>
      <c r="AY320" s="199" t="s">
        <v>115</v>
      </c>
      <c r="BK320" s="201">
        <f>SUM(BK321:BK339)</f>
        <v>0</v>
      </c>
    </row>
    <row r="321" s="2" customFormat="1" ht="24.15" customHeight="1">
      <c r="A321" s="38"/>
      <c r="B321" s="39"/>
      <c r="C321" s="204" t="s">
        <v>555</v>
      </c>
      <c r="D321" s="204" t="s">
        <v>117</v>
      </c>
      <c r="E321" s="205" t="s">
        <v>556</v>
      </c>
      <c r="F321" s="206" t="s">
        <v>557</v>
      </c>
      <c r="G321" s="207" t="s">
        <v>218</v>
      </c>
      <c r="H321" s="208">
        <v>0.97499999999999998</v>
      </c>
      <c r="I321" s="209"/>
      <c r="J321" s="210">
        <f>ROUND(I321*H321,2)</f>
        <v>0</v>
      </c>
      <c r="K321" s="206" t="s">
        <v>121</v>
      </c>
      <c r="L321" s="44"/>
      <c r="M321" s="211" t="s">
        <v>19</v>
      </c>
      <c r="N321" s="212" t="s">
        <v>43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122</v>
      </c>
      <c r="AT321" s="215" t="s">
        <v>117</v>
      </c>
      <c r="AU321" s="215" t="s">
        <v>80</v>
      </c>
      <c r="AY321" s="17" t="s">
        <v>115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77</v>
      </c>
      <c r="BK321" s="216">
        <f>ROUND(I321*H321,2)</f>
        <v>0</v>
      </c>
      <c r="BL321" s="17" t="s">
        <v>122</v>
      </c>
      <c r="BM321" s="215" t="s">
        <v>558</v>
      </c>
    </row>
    <row r="322" s="2" customFormat="1">
      <c r="A322" s="38"/>
      <c r="B322" s="39"/>
      <c r="C322" s="40"/>
      <c r="D322" s="217" t="s">
        <v>124</v>
      </c>
      <c r="E322" s="40"/>
      <c r="F322" s="218" t="s">
        <v>559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124</v>
      </c>
      <c r="AU322" s="17" t="s">
        <v>80</v>
      </c>
    </row>
    <row r="323" s="13" customFormat="1">
      <c r="A323" s="13"/>
      <c r="B323" s="222"/>
      <c r="C323" s="223"/>
      <c r="D323" s="224" t="s">
        <v>126</v>
      </c>
      <c r="E323" s="225" t="s">
        <v>19</v>
      </c>
      <c r="F323" s="226" t="s">
        <v>560</v>
      </c>
      <c r="G323" s="223"/>
      <c r="H323" s="227">
        <v>0.97499999999999998</v>
      </c>
      <c r="I323" s="228"/>
      <c r="J323" s="223"/>
      <c r="K323" s="223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126</v>
      </c>
      <c r="AU323" s="233" t="s">
        <v>80</v>
      </c>
      <c r="AV323" s="13" t="s">
        <v>80</v>
      </c>
      <c r="AW323" s="13" t="s">
        <v>33</v>
      </c>
      <c r="AX323" s="13" t="s">
        <v>77</v>
      </c>
      <c r="AY323" s="233" t="s">
        <v>115</v>
      </c>
    </row>
    <row r="324" s="2" customFormat="1" ht="24.15" customHeight="1">
      <c r="A324" s="38"/>
      <c r="B324" s="39"/>
      <c r="C324" s="204" t="s">
        <v>561</v>
      </c>
      <c r="D324" s="204" t="s">
        <v>117</v>
      </c>
      <c r="E324" s="205" t="s">
        <v>562</v>
      </c>
      <c r="F324" s="206" t="s">
        <v>563</v>
      </c>
      <c r="G324" s="207" t="s">
        <v>218</v>
      </c>
      <c r="H324" s="208">
        <v>469.435</v>
      </c>
      <c r="I324" s="209"/>
      <c r="J324" s="210">
        <f>ROUND(I324*H324,2)</f>
        <v>0</v>
      </c>
      <c r="K324" s="206" t="s">
        <v>121</v>
      </c>
      <c r="L324" s="44"/>
      <c r="M324" s="211" t="s">
        <v>19</v>
      </c>
      <c r="N324" s="212" t="s">
        <v>43</v>
      </c>
      <c r="O324" s="84"/>
      <c r="P324" s="213">
        <f>O324*H324</f>
        <v>0</v>
      </c>
      <c r="Q324" s="213">
        <v>0</v>
      </c>
      <c r="R324" s="213">
        <f>Q324*H324</f>
        <v>0</v>
      </c>
      <c r="S324" s="213">
        <v>0</v>
      </c>
      <c r="T324" s="21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15" t="s">
        <v>122</v>
      </c>
      <c r="AT324" s="215" t="s">
        <v>117</v>
      </c>
      <c r="AU324" s="215" t="s">
        <v>80</v>
      </c>
      <c r="AY324" s="17" t="s">
        <v>115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7" t="s">
        <v>77</v>
      </c>
      <c r="BK324" s="216">
        <f>ROUND(I324*H324,2)</f>
        <v>0</v>
      </c>
      <c r="BL324" s="17" t="s">
        <v>122</v>
      </c>
      <c r="BM324" s="215" t="s">
        <v>564</v>
      </c>
    </row>
    <row r="325" s="2" customFormat="1">
      <c r="A325" s="38"/>
      <c r="B325" s="39"/>
      <c r="C325" s="40"/>
      <c r="D325" s="217" t="s">
        <v>124</v>
      </c>
      <c r="E325" s="40"/>
      <c r="F325" s="218" t="s">
        <v>565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124</v>
      </c>
      <c r="AU325" s="17" t="s">
        <v>80</v>
      </c>
    </row>
    <row r="326" s="2" customFormat="1" ht="24.15" customHeight="1">
      <c r="A326" s="38"/>
      <c r="B326" s="39"/>
      <c r="C326" s="204" t="s">
        <v>566</v>
      </c>
      <c r="D326" s="204" t="s">
        <v>117</v>
      </c>
      <c r="E326" s="205" t="s">
        <v>567</v>
      </c>
      <c r="F326" s="206" t="s">
        <v>568</v>
      </c>
      <c r="G326" s="207" t="s">
        <v>218</v>
      </c>
      <c r="H326" s="208">
        <v>2347.1750000000002</v>
      </c>
      <c r="I326" s="209"/>
      <c r="J326" s="210">
        <f>ROUND(I326*H326,2)</f>
        <v>0</v>
      </c>
      <c r="K326" s="206" t="s">
        <v>121</v>
      </c>
      <c r="L326" s="44"/>
      <c r="M326" s="211" t="s">
        <v>19</v>
      </c>
      <c r="N326" s="212" t="s">
        <v>43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122</v>
      </c>
      <c r="AT326" s="215" t="s">
        <v>117</v>
      </c>
      <c r="AU326" s="215" t="s">
        <v>80</v>
      </c>
      <c r="AY326" s="17" t="s">
        <v>115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77</v>
      </c>
      <c r="BK326" s="216">
        <f>ROUND(I326*H326,2)</f>
        <v>0</v>
      </c>
      <c r="BL326" s="17" t="s">
        <v>122</v>
      </c>
      <c r="BM326" s="215" t="s">
        <v>569</v>
      </c>
    </row>
    <row r="327" s="2" customFormat="1">
      <c r="A327" s="38"/>
      <c r="B327" s="39"/>
      <c r="C327" s="40"/>
      <c r="D327" s="217" t="s">
        <v>124</v>
      </c>
      <c r="E327" s="40"/>
      <c r="F327" s="218" t="s">
        <v>570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124</v>
      </c>
      <c r="AU327" s="17" t="s">
        <v>80</v>
      </c>
    </row>
    <row r="328" s="13" customFormat="1">
      <c r="A328" s="13"/>
      <c r="B328" s="222"/>
      <c r="C328" s="223"/>
      <c r="D328" s="224" t="s">
        <v>126</v>
      </c>
      <c r="E328" s="223"/>
      <c r="F328" s="226" t="s">
        <v>571</v>
      </c>
      <c r="G328" s="223"/>
      <c r="H328" s="227">
        <v>2347.1750000000002</v>
      </c>
      <c r="I328" s="228"/>
      <c r="J328" s="223"/>
      <c r="K328" s="223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126</v>
      </c>
      <c r="AU328" s="233" t="s">
        <v>80</v>
      </c>
      <c r="AV328" s="13" t="s">
        <v>80</v>
      </c>
      <c r="AW328" s="13" t="s">
        <v>4</v>
      </c>
      <c r="AX328" s="13" t="s">
        <v>77</v>
      </c>
      <c r="AY328" s="233" t="s">
        <v>115</v>
      </c>
    </row>
    <row r="329" s="2" customFormat="1" ht="24.15" customHeight="1">
      <c r="A329" s="38"/>
      <c r="B329" s="39"/>
      <c r="C329" s="204" t="s">
        <v>572</v>
      </c>
      <c r="D329" s="204" t="s">
        <v>117</v>
      </c>
      <c r="E329" s="205" t="s">
        <v>573</v>
      </c>
      <c r="F329" s="206" t="s">
        <v>574</v>
      </c>
      <c r="G329" s="207" t="s">
        <v>218</v>
      </c>
      <c r="H329" s="208">
        <v>738.79200000000003</v>
      </c>
      <c r="I329" s="209"/>
      <c r="J329" s="210">
        <f>ROUND(I329*H329,2)</f>
        <v>0</v>
      </c>
      <c r="K329" s="206" t="s">
        <v>121</v>
      </c>
      <c r="L329" s="44"/>
      <c r="M329" s="211" t="s">
        <v>19</v>
      </c>
      <c r="N329" s="212" t="s">
        <v>43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122</v>
      </c>
      <c r="AT329" s="215" t="s">
        <v>117</v>
      </c>
      <c r="AU329" s="215" t="s">
        <v>80</v>
      </c>
      <c r="AY329" s="17" t="s">
        <v>115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77</v>
      </c>
      <c r="BK329" s="216">
        <f>ROUND(I329*H329,2)</f>
        <v>0</v>
      </c>
      <c r="BL329" s="17" t="s">
        <v>122</v>
      </c>
      <c r="BM329" s="215" t="s">
        <v>575</v>
      </c>
    </row>
    <row r="330" s="2" customFormat="1">
      <c r="A330" s="38"/>
      <c r="B330" s="39"/>
      <c r="C330" s="40"/>
      <c r="D330" s="217" t="s">
        <v>124</v>
      </c>
      <c r="E330" s="40"/>
      <c r="F330" s="218" t="s">
        <v>576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124</v>
      </c>
      <c r="AU330" s="17" t="s">
        <v>80</v>
      </c>
    </row>
    <row r="331" s="2" customFormat="1" ht="24.15" customHeight="1">
      <c r="A331" s="38"/>
      <c r="B331" s="39"/>
      <c r="C331" s="204" t="s">
        <v>577</v>
      </c>
      <c r="D331" s="204" t="s">
        <v>117</v>
      </c>
      <c r="E331" s="205" t="s">
        <v>578</v>
      </c>
      <c r="F331" s="206" t="s">
        <v>568</v>
      </c>
      <c r="G331" s="207" t="s">
        <v>218</v>
      </c>
      <c r="H331" s="208">
        <v>3693.96</v>
      </c>
      <c r="I331" s="209"/>
      <c r="J331" s="210">
        <f>ROUND(I331*H331,2)</f>
        <v>0</v>
      </c>
      <c r="K331" s="206" t="s">
        <v>121</v>
      </c>
      <c r="L331" s="44"/>
      <c r="M331" s="211" t="s">
        <v>19</v>
      </c>
      <c r="N331" s="212" t="s">
        <v>43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122</v>
      </c>
      <c r="AT331" s="215" t="s">
        <v>117</v>
      </c>
      <c r="AU331" s="215" t="s">
        <v>80</v>
      </c>
      <c r="AY331" s="17" t="s">
        <v>115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77</v>
      </c>
      <c r="BK331" s="216">
        <f>ROUND(I331*H331,2)</f>
        <v>0</v>
      </c>
      <c r="BL331" s="17" t="s">
        <v>122</v>
      </c>
      <c r="BM331" s="215" t="s">
        <v>579</v>
      </c>
    </row>
    <row r="332" s="2" customFormat="1">
      <c r="A332" s="38"/>
      <c r="B332" s="39"/>
      <c r="C332" s="40"/>
      <c r="D332" s="217" t="s">
        <v>124</v>
      </c>
      <c r="E332" s="40"/>
      <c r="F332" s="218" t="s">
        <v>580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124</v>
      </c>
      <c r="AU332" s="17" t="s">
        <v>80</v>
      </c>
    </row>
    <row r="333" s="13" customFormat="1">
      <c r="A333" s="13"/>
      <c r="B333" s="222"/>
      <c r="C333" s="223"/>
      <c r="D333" s="224" t="s">
        <v>126</v>
      </c>
      <c r="E333" s="223"/>
      <c r="F333" s="226" t="s">
        <v>581</v>
      </c>
      <c r="G333" s="223"/>
      <c r="H333" s="227">
        <v>3693.96</v>
      </c>
      <c r="I333" s="228"/>
      <c r="J333" s="223"/>
      <c r="K333" s="223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126</v>
      </c>
      <c r="AU333" s="233" t="s">
        <v>80</v>
      </c>
      <c r="AV333" s="13" t="s">
        <v>80</v>
      </c>
      <c r="AW333" s="13" t="s">
        <v>4</v>
      </c>
      <c r="AX333" s="13" t="s">
        <v>77</v>
      </c>
      <c r="AY333" s="233" t="s">
        <v>115</v>
      </c>
    </row>
    <row r="334" s="2" customFormat="1" ht="24.15" customHeight="1">
      <c r="A334" s="38"/>
      <c r="B334" s="39"/>
      <c r="C334" s="204" t="s">
        <v>582</v>
      </c>
      <c r="D334" s="204" t="s">
        <v>117</v>
      </c>
      <c r="E334" s="205" t="s">
        <v>583</v>
      </c>
      <c r="F334" s="206" t="s">
        <v>584</v>
      </c>
      <c r="G334" s="207" t="s">
        <v>218</v>
      </c>
      <c r="H334" s="208">
        <v>143.88900000000001</v>
      </c>
      <c r="I334" s="209"/>
      <c r="J334" s="210">
        <f>ROUND(I334*H334,2)</f>
        <v>0</v>
      </c>
      <c r="K334" s="206" t="s">
        <v>121</v>
      </c>
      <c r="L334" s="44"/>
      <c r="M334" s="211" t="s">
        <v>19</v>
      </c>
      <c r="N334" s="212" t="s">
        <v>43</v>
      </c>
      <c r="O334" s="84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122</v>
      </c>
      <c r="AT334" s="215" t="s">
        <v>117</v>
      </c>
      <c r="AU334" s="215" t="s">
        <v>80</v>
      </c>
      <c r="AY334" s="17" t="s">
        <v>115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77</v>
      </c>
      <c r="BK334" s="216">
        <f>ROUND(I334*H334,2)</f>
        <v>0</v>
      </c>
      <c r="BL334" s="17" t="s">
        <v>122</v>
      </c>
      <c r="BM334" s="215" t="s">
        <v>585</v>
      </c>
    </row>
    <row r="335" s="2" customFormat="1">
      <c r="A335" s="38"/>
      <c r="B335" s="39"/>
      <c r="C335" s="40"/>
      <c r="D335" s="217" t="s">
        <v>124</v>
      </c>
      <c r="E335" s="40"/>
      <c r="F335" s="218" t="s">
        <v>586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124</v>
      </c>
      <c r="AU335" s="17" t="s">
        <v>80</v>
      </c>
    </row>
    <row r="336" s="2" customFormat="1" ht="24.15" customHeight="1">
      <c r="A336" s="38"/>
      <c r="B336" s="39"/>
      <c r="C336" s="204" t="s">
        <v>587</v>
      </c>
      <c r="D336" s="204" t="s">
        <v>117</v>
      </c>
      <c r="E336" s="205" t="s">
        <v>588</v>
      </c>
      <c r="F336" s="206" t="s">
        <v>589</v>
      </c>
      <c r="G336" s="207" t="s">
        <v>218</v>
      </c>
      <c r="H336" s="208">
        <v>909.64499999999998</v>
      </c>
      <c r="I336" s="209"/>
      <c r="J336" s="210">
        <f>ROUND(I336*H336,2)</f>
        <v>0</v>
      </c>
      <c r="K336" s="206" t="s">
        <v>121</v>
      </c>
      <c r="L336" s="44"/>
      <c r="M336" s="211" t="s">
        <v>19</v>
      </c>
      <c r="N336" s="212" t="s">
        <v>43</v>
      </c>
      <c r="O336" s="84"/>
      <c r="P336" s="213">
        <f>O336*H336</f>
        <v>0</v>
      </c>
      <c r="Q336" s="213">
        <v>0</v>
      </c>
      <c r="R336" s="213">
        <f>Q336*H336</f>
        <v>0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122</v>
      </c>
      <c r="AT336" s="215" t="s">
        <v>117</v>
      </c>
      <c r="AU336" s="215" t="s">
        <v>80</v>
      </c>
      <c r="AY336" s="17" t="s">
        <v>115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77</v>
      </c>
      <c r="BK336" s="216">
        <f>ROUND(I336*H336,2)</f>
        <v>0</v>
      </c>
      <c r="BL336" s="17" t="s">
        <v>122</v>
      </c>
      <c r="BM336" s="215" t="s">
        <v>590</v>
      </c>
    </row>
    <row r="337" s="2" customFormat="1">
      <c r="A337" s="38"/>
      <c r="B337" s="39"/>
      <c r="C337" s="40"/>
      <c r="D337" s="217" t="s">
        <v>124</v>
      </c>
      <c r="E337" s="40"/>
      <c r="F337" s="218" t="s">
        <v>591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124</v>
      </c>
      <c r="AU337" s="17" t="s">
        <v>80</v>
      </c>
    </row>
    <row r="338" s="2" customFormat="1" ht="24.15" customHeight="1">
      <c r="A338" s="38"/>
      <c r="B338" s="39"/>
      <c r="C338" s="204" t="s">
        <v>592</v>
      </c>
      <c r="D338" s="204" t="s">
        <v>117</v>
      </c>
      <c r="E338" s="205" t="s">
        <v>593</v>
      </c>
      <c r="F338" s="206" t="s">
        <v>594</v>
      </c>
      <c r="G338" s="207" t="s">
        <v>218</v>
      </c>
      <c r="H338" s="208">
        <v>149.38999999999999</v>
      </c>
      <c r="I338" s="209"/>
      <c r="J338" s="210">
        <f>ROUND(I338*H338,2)</f>
        <v>0</v>
      </c>
      <c r="K338" s="206" t="s">
        <v>121</v>
      </c>
      <c r="L338" s="44"/>
      <c r="M338" s="211" t="s">
        <v>19</v>
      </c>
      <c r="N338" s="212" t="s">
        <v>43</v>
      </c>
      <c r="O338" s="84"/>
      <c r="P338" s="213">
        <f>O338*H338</f>
        <v>0</v>
      </c>
      <c r="Q338" s="213">
        <v>0</v>
      </c>
      <c r="R338" s="213">
        <f>Q338*H338</f>
        <v>0</v>
      </c>
      <c r="S338" s="213">
        <v>0</v>
      </c>
      <c r="T338" s="21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5" t="s">
        <v>122</v>
      </c>
      <c r="AT338" s="215" t="s">
        <v>117</v>
      </c>
      <c r="AU338" s="215" t="s">
        <v>80</v>
      </c>
      <c r="AY338" s="17" t="s">
        <v>115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7" t="s">
        <v>77</v>
      </c>
      <c r="BK338" s="216">
        <f>ROUND(I338*H338,2)</f>
        <v>0</v>
      </c>
      <c r="BL338" s="17" t="s">
        <v>122</v>
      </c>
      <c r="BM338" s="215" t="s">
        <v>595</v>
      </c>
    </row>
    <row r="339" s="2" customFormat="1">
      <c r="A339" s="38"/>
      <c r="B339" s="39"/>
      <c r="C339" s="40"/>
      <c r="D339" s="217" t="s">
        <v>124</v>
      </c>
      <c r="E339" s="40"/>
      <c r="F339" s="218" t="s">
        <v>596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124</v>
      </c>
      <c r="AU339" s="17" t="s">
        <v>80</v>
      </c>
    </row>
    <row r="340" s="12" customFormat="1" ht="22.8" customHeight="1">
      <c r="A340" s="12"/>
      <c r="B340" s="188"/>
      <c r="C340" s="189"/>
      <c r="D340" s="190" t="s">
        <v>71</v>
      </c>
      <c r="E340" s="202" t="s">
        <v>597</v>
      </c>
      <c r="F340" s="202" t="s">
        <v>598</v>
      </c>
      <c r="G340" s="189"/>
      <c r="H340" s="189"/>
      <c r="I340" s="192"/>
      <c r="J340" s="203">
        <f>BK340</f>
        <v>0</v>
      </c>
      <c r="K340" s="189"/>
      <c r="L340" s="194"/>
      <c r="M340" s="195"/>
      <c r="N340" s="196"/>
      <c r="O340" s="196"/>
      <c r="P340" s="197">
        <f>SUM(P341:P342)</f>
        <v>0</v>
      </c>
      <c r="Q340" s="196"/>
      <c r="R340" s="197">
        <f>SUM(R341:R342)</f>
        <v>0</v>
      </c>
      <c r="S340" s="196"/>
      <c r="T340" s="198">
        <f>SUM(T341:T342)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9" t="s">
        <v>77</v>
      </c>
      <c r="AT340" s="200" t="s">
        <v>71</v>
      </c>
      <c r="AU340" s="200" t="s">
        <v>77</v>
      </c>
      <c r="AY340" s="199" t="s">
        <v>115</v>
      </c>
      <c r="BK340" s="201">
        <f>SUM(BK341:BK342)</f>
        <v>0</v>
      </c>
    </row>
    <row r="341" s="2" customFormat="1" ht="24.15" customHeight="1">
      <c r="A341" s="38"/>
      <c r="B341" s="39"/>
      <c r="C341" s="204" t="s">
        <v>599</v>
      </c>
      <c r="D341" s="204" t="s">
        <v>117</v>
      </c>
      <c r="E341" s="205" t="s">
        <v>600</v>
      </c>
      <c r="F341" s="206" t="s">
        <v>601</v>
      </c>
      <c r="G341" s="207" t="s">
        <v>218</v>
      </c>
      <c r="H341" s="208">
        <v>337.85399999999998</v>
      </c>
      <c r="I341" s="209"/>
      <c r="J341" s="210">
        <f>ROUND(I341*H341,2)</f>
        <v>0</v>
      </c>
      <c r="K341" s="206" t="s">
        <v>121</v>
      </c>
      <c r="L341" s="44"/>
      <c r="M341" s="211" t="s">
        <v>19</v>
      </c>
      <c r="N341" s="212" t="s">
        <v>43</v>
      </c>
      <c r="O341" s="84"/>
      <c r="P341" s="213">
        <f>O341*H341</f>
        <v>0</v>
      </c>
      <c r="Q341" s="213">
        <v>0</v>
      </c>
      <c r="R341" s="213">
        <f>Q341*H341</f>
        <v>0</v>
      </c>
      <c r="S341" s="213">
        <v>0</v>
      </c>
      <c r="T341" s="21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5" t="s">
        <v>122</v>
      </c>
      <c r="AT341" s="215" t="s">
        <v>117</v>
      </c>
      <c r="AU341" s="215" t="s">
        <v>80</v>
      </c>
      <c r="AY341" s="17" t="s">
        <v>115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77</v>
      </c>
      <c r="BK341" s="216">
        <f>ROUND(I341*H341,2)</f>
        <v>0</v>
      </c>
      <c r="BL341" s="17" t="s">
        <v>122</v>
      </c>
      <c r="BM341" s="215" t="s">
        <v>602</v>
      </c>
    </row>
    <row r="342" s="2" customFormat="1">
      <c r="A342" s="38"/>
      <c r="B342" s="39"/>
      <c r="C342" s="40"/>
      <c r="D342" s="217" t="s">
        <v>124</v>
      </c>
      <c r="E342" s="40"/>
      <c r="F342" s="218" t="s">
        <v>603</v>
      </c>
      <c r="G342" s="40"/>
      <c r="H342" s="40"/>
      <c r="I342" s="219"/>
      <c r="J342" s="40"/>
      <c r="K342" s="40"/>
      <c r="L342" s="44"/>
      <c r="M342" s="266"/>
      <c r="N342" s="267"/>
      <c r="O342" s="268"/>
      <c r="P342" s="268"/>
      <c r="Q342" s="268"/>
      <c r="R342" s="268"/>
      <c r="S342" s="268"/>
      <c r="T342" s="269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124</v>
      </c>
      <c r="AU342" s="17" t="s">
        <v>80</v>
      </c>
    </row>
    <row r="343" s="2" customFormat="1" ht="6.96" customHeight="1">
      <c r="A343" s="38"/>
      <c r="B343" s="59"/>
      <c r="C343" s="60"/>
      <c r="D343" s="60"/>
      <c r="E343" s="60"/>
      <c r="F343" s="60"/>
      <c r="G343" s="60"/>
      <c r="H343" s="60"/>
      <c r="I343" s="60"/>
      <c r="J343" s="60"/>
      <c r="K343" s="60"/>
      <c r="L343" s="44"/>
      <c r="M343" s="38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</row>
  </sheetData>
  <sheetProtection sheet="1" autoFilter="0" formatColumns="0" formatRows="0" objects="1" scenarios="1" spinCount="100000" saltValue="WuK2oBZQwGfF21CWENcxvB26x+c6m9aVbROMKzVuzyxW0uA+rLBoXkB2y4qbEmfYC3qf8P/jZKJP/pPFP4sKYA==" hashValue="hDz1gHzoWCKL9xFpnepQKeOY448D4uCcLl1rkTrdJTqlvQT0DNc/F7UqqUr1lHf070ZcJYYY3oEyoXVgXCg/IQ==" algorithmName="SHA-512" password="CC35"/>
  <autoFilter ref="C87:K34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1/113106123"/>
    <hyperlink ref="F95" r:id="rId2" display="https://podminky.urs.cz/item/CS_URS_2023_01/113107221"/>
    <hyperlink ref="F99" r:id="rId3" display="https://podminky.urs.cz/item/CS_URS_2023_01/113107242"/>
    <hyperlink ref="F106" r:id="rId4" display="https://podminky.urs.cz/item/CS_URS_2023_01/113107322"/>
    <hyperlink ref="F110" r:id="rId5" display="https://podminky.urs.cz/item/CS_URS_2023_01/113107323"/>
    <hyperlink ref="F114" r:id="rId6" display="https://podminky.urs.cz/item/CS_URS_2023_01/113154123"/>
    <hyperlink ref="F118" r:id="rId7" display="https://podminky.urs.cz/item/CS_URS_2023_01/113154263"/>
    <hyperlink ref="F126" r:id="rId8" display="https://podminky.urs.cz/item/CS_URS_2023_01/113202111"/>
    <hyperlink ref="F128" r:id="rId9" display="https://podminky.urs.cz/item/CS_URS_2023_01/122251105"/>
    <hyperlink ref="F132" r:id="rId10" display="https://podminky.urs.cz/item/CS_URS_2023_01/129001101"/>
    <hyperlink ref="F134" r:id="rId11" display="https://podminky.urs.cz/item/CS_URS_2023_01/132254202"/>
    <hyperlink ref="F137" r:id="rId12" display="https://podminky.urs.cz/item/CS_URS_2023_01/139001101"/>
    <hyperlink ref="F139" r:id="rId13" display="https://podminky.urs.cz/item/CS_URS_2023_01/151101102"/>
    <hyperlink ref="F142" r:id="rId14" display="https://podminky.urs.cz/item/CS_URS_2023_01/151101112"/>
    <hyperlink ref="F144" r:id="rId15" display="https://podminky.urs.cz/item/CS_URS_2023_01/162751113"/>
    <hyperlink ref="F151" r:id="rId16" display="https://podminky.urs.cz/item/CS_URS_2023_01/171201221"/>
    <hyperlink ref="F154" r:id="rId17" display="https://podminky.urs.cz/item/CS_URS_2023_01/174151101"/>
    <hyperlink ref="F157" r:id="rId18" display="https://podminky.urs.cz/item/CS_URS_2023_01/175151101"/>
    <hyperlink ref="F162" r:id="rId19" display="https://podminky.urs.cz/item/CS_URS_2023_01/181006111"/>
    <hyperlink ref="F166" r:id="rId20" display="https://podminky.urs.cz/item/CS_URS_2023_01/181411131"/>
    <hyperlink ref="F170" r:id="rId21" display="https://podminky.urs.cz/item/CS_URS_2023_01/181951112"/>
    <hyperlink ref="F176" r:id="rId22" display="https://podminky.urs.cz/item/CS_URS_2023_01/451459777"/>
    <hyperlink ref="F180" r:id="rId23" display="https://podminky.urs.cz/item/CS_URS_2023_01/451573111"/>
    <hyperlink ref="F184" r:id="rId24" display="https://podminky.urs.cz/item/CS_URS_2023_01/564751111"/>
    <hyperlink ref="F188" r:id="rId25" display="https://podminky.urs.cz/item/CS_URS_2023_01/564851111"/>
    <hyperlink ref="F195" r:id="rId26" display="https://podminky.urs.cz/item/CS_URS_2023_01/564861011"/>
    <hyperlink ref="F200" r:id="rId27" display="https://podminky.urs.cz/item/CS_URS_2023_01/565135121"/>
    <hyperlink ref="F203" r:id="rId28" display="https://podminky.urs.cz/item/CS_URS_2023_01/571908111"/>
    <hyperlink ref="F207" r:id="rId29" display="https://podminky.urs.cz/item/CS_URS_2023_01/573111112"/>
    <hyperlink ref="F210" r:id="rId30" display="https://podminky.urs.cz/item/CS_URS_2023_01/573231111"/>
    <hyperlink ref="F215" r:id="rId31" display="https://podminky.urs.cz/item/CS_URS_2023_01/577134111"/>
    <hyperlink ref="F218" r:id="rId32" display="https://podminky.urs.cz/item/CS_URS_2023_01/577134121"/>
    <hyperlink ref="F221" r:id="rId33" display="https://podminky.urs.cz/item/CS_URS_2023_01/577155122"/>
    <hyperlink ref="F224" r:id="rId34" display="https://podminky.urs.cz/item/CS_URS_2023_01/591241111"/>
    <hyperlink ref="F230" r:id="rId35" display="https://podminky.urs.cz/item/CS_URS_2023_01/596211113"/>
    <hyperlink ref="F240" r:id="rId36" display="https://podminky.urs.cz/item/CS_URS_2023_01/596211211"/>
    <hyperlink ref="F246" r:id="rId37" display="https://podminky.urs.cz/item/CS_URS_2023_01/596212211"/>
    <hyperlink ref="F256" r:id="rId38" display="https://podminky.urs.cz/item/CS_URS_2023_01/871353121"/>
    <hyperlink ref="F261" r:id="rId39" display="https://podminky.urs.cz/item/CS_URS_2023_01/895941302"/>
    <hyperlink ref="F266" r:id="rId40" display="https://podminky.urs.cz/item/CS_URS_2023_01/830361811"/>
    <hyperlink ref="F269" r:id="rId41" display="https://podminky.urs.cz/item/CS_URS_2023_01/899204112"/>
    <hyperlink ref="F273" r:id="rId42" display="https://podminky.urs.cz/item/CS_URS_2023_01/899331111"/>
    <hyperlink ref="F278" r:id="rId43" display="https://podminky.urs.cz/item/CS_URS_2023_01/914511111"/>
    <hyperlink ref="F281" r:id="rId44" display="https://podminky.urs.cz/item/CS_URS_2023_01/915211116"/>
    <hyperlink ref="F283" r:id="rId45" display="https://podminky.urs.cz/item/CS_URS_2023_01/916131113"/>
    <hyperlink ref="F294" r:id="rId46" display="https://podminky.urs.cz/item/CS_URS_2023_01/916131213"/>
    <hyperlink ref="F309" r:id="rId47" display="https://podminky.urs.cz/item/CS_URS_2023_01/916231213"/>
    <hyperlink ref="F315" r:id="rId48" display="https://podminky.urs.cz/item/CS_URS_2023_01/919732211"/>
    <hyperlink ref="F317" r:id="rId49" display="https://podminky.urs.cz/item/CS_URS_2023_01/919735113"/>
    <hyperlink ref="F319" r:id="rId50" display="https://podminky.urs.cz/item/CS_URS_2023_01/966006132"/>
    <hyperlink ref="F322" r:id="rId51" display="https://podminky.urs.cz/item/CS_URS_2023_01/997013867"/>
    <hyperlink ref="F325" r:id="rId52" display="https://podminky.urs.cz/item/CS_URS_2023_01/997221551"/>
    <hyperlink ref="F327" r:id="rId53" display="https://podminky.urs.cz/item/CS_URS_2023_01/997221559"/>
    <hyperlink ref="F330" r:id="rId54" display="https://podminky.urs.cz/item/CS_URS_2023_01/997221561"/>
    <hyperlink ref="F332" r:id="rId55" display="https://podminky.urs.cz/item/CS_URS_2023_01/997221569"/>
    <hyperlink ref="F335" r:id="rId56" display="https://podminky.urs.cz/item/CS_URS_2023_01/997013861"/>
    <hyperlink ref="F337" r:id="rId57" display="https://podminky.urs.cz/item/CS_URS_2023_01/997013875"/>
    <hyperlink ref="F339" r:id="rId58" display="https://podminky.urs.cz/item/CS_URS_2023_01/997013873"/>
    <hyperlink ref="F342" r:id="rId59" display="https://podminky.urs.cz/item/CS_URS_2023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hidden="1" s="1" customFormat="1" ht="24.96" customHeight="1">
      <c r="B4" s="20"/>
      <c r="D4" s="130" t="s">
        <v>84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Juditina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85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604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ROUND((SUM(BE80:BE91)),  2)</f>
        <v>0</v>
      </c>
      <c r="G33" s="38"/>
      <c r="H33" s="38"/>
      <c r="I33" s="148">
        <v>0.20999999999999999</v>
      </c>
      <c r="J33" s="147">
        <f>ROUND(((SUM(BE80:BE91))*I33),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ROUND((SUM(BF80:BF91)),  2)</f>
        <v>0</v>
      </c>
      <c r="G34" s="38"/>
      <c r="H34" s="38"/>
      <c r="I34" s="148">
        <v>0.14999999999999999</v>
      </c>
      <c r="J34" s="147">
        <f>ROUND(((SUM(BF80:BF91))*I34),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ROUND((SUM(BG80:BG91)),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ROUND((SUM(BH80:BH91)),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ROUND((SUM(BI80:BI91)),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Juditina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2 -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Teplice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B-PROJEKTY Teplice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88</v>
      </c>
      <c r="D57" s="162"/>
      <c r="E57" s="162"/>
      <c r="F57" s="162"/>
      <c r="G57" s="162"/>
      <c r="H57" s="162"/>
      <c r="I57" s="162"/>
      <c r="J57" s="163" t="s">
        <v>89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90</v>
      </c>
    </row>
    <row r="60" s="9" customFormat="1" ht="24.96" customHeight="1">
      <c r="A60" s="9"/>
      <c r="B60" s="165"/>
      <c r="C60" s="166"/>
      <c r="D60" s="167" t="s">
        <v>605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100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Rekonstrukce ul. Juditina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2 -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Teplice</v>
      </c>
      <c r="G74" s="40"/>
      <c r="H74" s="40"/>
      <c r="I74" s="32" t="s">
        <v>23</v>
      </c>
      <c r="J74" s="72" t="str">
        <f>IF(J12="","",J12)</f>
        <v>22. 2. 2023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25</v>
      </c>
      <c r="D76" s="40"/>
      <c r="E76" s="40"/>
      <c r="F76" s="27" t="str">
        <f>E15</f>
        <v>Statutární město Teplice</v>
      </c>
      <c r="G76" s="40"/>
      <c r="H76" s="40"/>
      <c r="I76" s="32" t="s">
        <v>31</v>
      </c>
      <c r="J76" s="36" t="str">
        <f>E21</f>
        <v>B-PROJEKTY Teplice s.r.o.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34</v>
      </c>
      <c r="J77" s="36" t="str">
        <f>E24</f>
        <v>Ladislav Marek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101</v>
      </c>
      <c r="D79" s="180" t="s">
        <v>57</v>
      </c>
      <c r="E79" s="180" t="s">
        <v>53</v>
      </c>
      <c r="F79" s="180" t="s">
        <v>54</v>
      </c>
      <c r="G79" s="180" t="s">
        <v>102</v>
      </c>
      <c r="H79" s="180" t="s">
        <v>103</v>
      </c>
      <c r="I79" s="180" t="s">
        <v>104</v>
      </c>
      <c r="J79" s="180" t="s">
        <v>89</v>
      </c>
      <c r="K79" s="181" t="s">
        <v>105</v>
      </c>
      <c r="L79" s="182"/>
      <c r="M79" s="92" t="s">
        <v>19</v>
      </c>
      <c r="N79" s="93" t="s">
        <v>42</v>
      </c>
      <c r="O79" s="93" t="s">
        <v>106</v>
      </c>
      <c r="P79" s="93" t="s">
        <v>107</v>
      </c>
      <c r="Q79" s="93" t="s">
        <v>108</v>
      </c>
      <c r="R79" s="93" t="s">
        <v>109</v>
      </c>
      <c r="S79" s="93" t="s">
        <v>110</v>
      </c>
      <c r="T79" s="94" t="s">
        <v>111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112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71</v>
      </c>
      <c r="AU80" s="17" t="s">
        <v>90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71</v>
      </c>
      <c r="E81" s="191" t="s">
        <v>606</v>
      </c>
      <c r="F81" s="191" t="s">
        <v>607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SUM(P82:P91)</f>
        <v>0</v>
      </c>
      <c r="Q81" s="196"/>
      <c r="R81" s="197">
        <f>SUM(R82:R91)</f>
        <v>0</v>
      </c>
      <c r="S81" s="196"/>
      <c r="T81" s="198">
        <f>SUM(T82:T91)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148</v>
      </c>
      <c r="AT81" s="200" t="s">
        <v>71</v>
      </c>
      <c r="AU81" s="200" t="s">
        <v>72</v>
      </c>
      <c r="AY81" s="199" t="s">
        <v>115</v>
      </c>
      <c r="BK81" s="201">
        <f>SUM(BK82:BK91)</f>
        <v>0</v>
      </c>
    </row>
    <row r="82" s="2" customFormat="1" ht="16.5" customHeight="1">
      <c r="A82" s="38"/>
      <c r="B82" s="39"/>
      <c r="C82" s="204" t="s">
        <v>77</v>
      </c>
      <c r="D82" s="204" t="s">
        <v>117</v>
      </c>
      <c r="E82" s="205" t="s">
        <v>608</v>
      </c>
      <c r="F82" s="206" t="s">
        <v>609</v>
      </c>
      <c r="G82" s="207" t="s">
        <v>610</v>
      </c>
      <c r="H82" s="208">
        <v>1</v>
      </c>
      <c r="I82" s="209"/>
      <c r="J82" s="210">
        <f>ROUND(I82*H82,2)</f>
        <v>0</v>
      </c>
      <c r="K82" s="206" t="s">
        <v>19</v>
      </c>
      <c r="L82" s="44"/>
      <c r="M82" s="211" t="s">
        <v>19</v>
      </c>
      <c r="N82" s="212" t="s">
        <v>43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611</v>
      </c>
      <c r="AT82" s="215" t="s">
        <v>117</v>
      </c>
      <c r="AU82" s="215" t="s">
        <v>77</v>
      </c>
      <c r="AY82" s="17" t="s">
        <v>115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77</v>
      </c>
      <c r="BK82" s="216">
        <f>ROUND(I82*H82,2)</f>
        <v>0</v>
      </c>
      <c r="BL82" s="17" t="s">
        <v>611</v>
      </c>
      <c r="BM82" s="215" t="s">
        <v>612</v>
      </c>
    </row>
    <row r="83" s="2" customFormat="1" ht="16.5" customHeight="1">
      <c r="A83" s="38"/>
      <c r="B83" s="39"/>
      <c r="C83" s="204" t="s">
        <v>80</v>
      </c>
      <c r="D83" s="204" t="s">
        <v>117</v>
      </c>
      <c r="E83" s="205" t="s">
        <v>613</v>
      </c>
      <c r="F83" s="206" t="s">
        <v>614</v>
      </c>
      <c r="G83" s="207" t="s">
        <v>610</v>
      </c>
      <c r="H83" s="208">
        <v>1</v>
      </c>
      <c r="I83" s="209"/>
      <c r="J83" s="210">
        <f>ROUND(I83*H83,2)</f>
        <v>0</v>
      </c>
      <c r="K83" s="206" t="s">
        <v>19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611</v>
      </c>
      <c r="AT83" s="215" t="s">
        <v>117</v>
      </c>
      <c r="AU83" s="215" t="s">
        <v>77</v>
      </c>
      <c r="AY83" s="17" t="s">
        <v>115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77</v>
      </c>
      <c r="BK83" s="216">
        <f>ROUND(I83*H83,2)</f>
        <v>0</v>
      </c>
      <c r="BL83" s="17" t="s">
        <v>611</v>
      </c>
      <c r="BM83" s="215" t="s">
        <v>615</v>
      </c>
    </row>
    <row r="84" s="2" customFormat="1">
      <c r="A84" s="38"/>
      <c r="B84" s="39"/>
      <c r="C84" s="40"/>
      <c r="D84" s="224" t="s">
        <v>381</v>
      </c>
      <c r="E84" s="40"/>
      <c r="F84" s="265" t="s">
        <v>616</v>
      </c>
      <c r="G84" s="40"/>
      <c r="H84" s="40"/>
      <c r="I84" s="219"/>
      <c r="J84" s="40"/>
      <c r="K84" s="40"/>
      <c r="L84" s="44"/>
      <c r="M84" s="220"/>
      <c r="N84" s="221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381</v>
      </c>
      <c r="AU84" s="17" t="s">
        <v>77</v>
      </c>
    </row>
    <row r="85" s="2" customFormat="1" ht="16.5" customHeight="1">
      <c r="A85" s="38"/>
      <c r="B85" s="39"/>
      <c r="C85" s="204" t="s">
        <v>134</v>
      </c>
      <c r="D85" s="204" t="s">
        <v>117</v>
      </c>
      <c r="E85" s="205" t="s">
        <v>617</v>
      </c>
      <c r="F85" s="206" t="s">
        <v>618</v>
      </c>
      <c r="G85" s="207" t="s">
        <v>610</v>
      </c>
      <c r="H85" s="208">
        <v>1</v>
      </c>
      <c r="I85" s="209"/>
      <c r="J85" s="210">
        <f>ROUND(I85*H85,2)</f>
        <v>0</v>
      </c>
      <c r="K85" s="206" t="s">
        <v>19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611</v>
      </c>
      <c r="AT85" s="215" t="s">
        <v>117</v>
      </c>
      <c r="AU85" s="215" t="s">
        <v>77</v>
      </c>
      <c r="AY85" s="17" t="s">
        <v>115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77</v>
      </c>
      <c r="BK85" s="216">
        <f>ROUND(I85*H85,2)</f>
        <v>0</v>
      </c>
      <c r="BL85" s="17" t="s">
        <v>611</v>
      </c>
      <c r="BM85" s="215" t="s">
        <v>619</v>
      </c>
    </row>
    <row r="86" s="2" customFormat="1" ht="16.5" customHeight="1">
      <c r="A86" s="38"/>
      <c r="B86" s="39"/>
      <c r="C86" s="204" t="s">
        <v>122</v>
      </c>
      <c r="D86" s="204" t="s">
        <v>117</v>
      </c>
      <c r="E86" s="205" t="s">
        <v>620</v>
      </c>
      <c r="F86" s="206" t="s">
        <v>621</v>
      </c>
      <c r="G86" s="207" t="s">
        <v>402</v>
      </c>
      <c r="H86" s="208">
        <v>10</v>
      </c>
      <c r="I86" s="209"/>
      <c r="J86" s="210">
        <f>ROUND(I86*H86,2)</f>
        <v>0</v>
      </c>
      <c r="K86" s="206" t="s">
        <v>19</v>
      </c>
      <c r="L86" s="44"/>
      <c r="M86" s="211" t="s">
        <v>19</v>
      </c>
      <c r="N86" s="212" t="s">
        <v>43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611</v>
      </c>
      <c r="AT86" s="215" t="s">
        <v>117</v>
      </c>
      <c r="AU86" s="215" t="s">
        <v>77</v>
      </c>
      <c r="AY86" s="17" t="s">
        <v>115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77</v>
      </c>
      <c r="BK86" s="216">
        <f>ROUND(I86*H86,2)</f>
        <v>0</v>
      </c>
      <c r="BL86" s="17" t="s">
        <v>611</v>
      </c>
      <c r="BM86" s="215" t="s">
        <v>622</v>
      </c>
    </row>
    <row r="87" s="2" customFormat="1" ht="16.5" customHeight="1">
      <c r="A87" s="38"/>
      <c r="B87" s="39"/>
      <c r="C87" s="204" t="s">
        <v>148</v>
      </c>
      <c r="D87" s="204" t="s">
        <v>117</v>
      </c>
      <c r="E87" s="205" t="s">
        <v>623</v>
      </c>
      <c r="F87" s="206" t="s">
        <v>624</v>
      </c>
      <c r="G87" s="207" t="s">
        <v>610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611</v>
      </c>
      <c r="AT87" s="215" t="s">
        <v>117</v>
      </c>
      <c r="AU87" s="215" t="s">
        <v>77</v>
      </c>
      <c r="AY87" s="17" t="s">
        <v>115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77</v>
      </c>
      <c r="BK87" s="216">
        <f>ROUND(I87*H87,2)</f>
        <v>0</v>
      </c>
      <c r="BL87" s="17" t="s">
        <v>611</v>
      </c>
      <c r="BM87" s="215" t="s">
        <v>625</v>
      </c>
    </row>
    <row r="88" s="2" customFormat="1">
      <c r="A88" s="38"/>
      <c r="B88" s="39"/>
      <c r="C88" s="40"/>
      <c r="D88" s="224" t="s">
        <v>381</v>
      </c>
      <c r="E88" s="40"/>
      <c r="F88" s="265" t="s">
        <v>626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381</v>
      </c>
      <c r="AU88" s="17" t="s">
        <v>77</v>
      </c>
    </row>
    <row r="89" s="2" customFormat="1" ht="16.5" customHeight="1">
      <c r="A89" s="38"/>
      <c r="B89" s="39"/>
      <c r="C89" s="204" t="s">
        <v>155</v>
      </c>
      <c r="D89" s="204" t="s">
        <v>117</v>
      </c>
      <c r="E89" s="205" t="s">
        <v>627</v>
      </c>
      <c r="F89" s="206" t="s">
        <v>628</v>
      </c>
      <c r="G89" s="207" t="s">
        <v>610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611</v>
      </c>
      <c r="AT89" s="215" t="s">
        <v>117</v>
      </c>
      <c r="AU89" s="215" t="s">
        <v>77</v>
      </c>
      <c r="AY89" s="17" t="s">
        <v>115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77</v>
      </c>
      <c r="BK89" s="216">
        <f>ROUND(I89*H89,2)</f>
        <v>0</v>
      </c>
      <c r="BL89" s="17" t="s">
        <v>611</v>
      </c>
      <c r="BM89" s="215" t="s">
        <v>629</v>
      </c>
    </row>
    <row r="90" s="2" customFormat="1">
      <c r="A90" s="38"/>
      <c r="B90" s="39"/>
      <c r="C90" s="40"/>
      <c r="D90" s="224" t="s">
        <v>381</v>
      </c>
      <c r="E90" s="40"/>
      <c r="F90" s="265" t="s">
        <v>630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381</v>
      </c>
      <c r="AU90" s="17" t="s">
        <v>77</v>
      </c>
    </row>
    <row r="91" s="2" customFormat="1" ht="16.5" customHeight="1">
      <c r="A91" s="38"/>
      <c r="B91" s="39"/>
      <c r="C91" s="204" t="s">
        <v>162</v>
      </c>
      <c r="D91" s="204" t="s">
        <v>117</v>
      </c>
      <c r="E91" s="205" t="s">
        <v>631</v>
      </c>
      <c r="F91" s="206" t="s">
        <v>632</v>
      </c>
      <c r="G91" s="207" t="s">
        <v>610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70" t="s">
        <v>19</v>
      </c>
      <c r="N91" s="271" t="s">
        <v>43</v>
      </c>
      <c r="O91" s="268"/>
      <c r="P91" s="272">
        <f>O91*H91</f>
        <v>0</v>
      </c>
      <c r="Q91" s="272">
        <v>0</v>
      </c>
      <c r="R91" s="272">
        <f>Q91*H91</f>
        <v>0</v>
      </c>
      <c r="S91" s="272">
        <v>0</v>
      </c>
      <c r="T91" s="273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611</v>
      </c>
      <c r="AT91" s="215" t="s">
        <v>117</v>
      </c>
      <c r="AU91" s="215" t="s">
        <v>77</v>
      </c>
      <c r="AY91" s="17" t="s">
        <v>115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77</v>
      </c>
      <c r="BK91" s="216">
        <f>ROUND(I91*H91,2)</f>
        <v>0</v>
      </c>
      <c r="BL91" s="17" t="s">
        <v>611</v>
      </c>
      <c r="BM91" s="215" t="s">
        <v>633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60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kbKgjsk+ez58JtvxZlCyjI5bArpjuq3aa3Hr6mMIrXBL0bVUgRCaR1mTpE7KZR2xg4e0PUUu3pPobLAsWtTQWw==" hashValue="ewV2Z6dVEEjzSufAqmPyRI7im5UG0s9fy2wAiO4AzIq8w5UERI/9FqOH2xCOqaBST4j7yAJ4TpLIavqLWXZSsQ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2023-02-27T09:37:20Z</dcterms:created>
  <dcterms:modified xsi:type="dcterms:W3CDTF">2023-02-27T09:37:27Z</dcterms:modified>
</cp:coreProperties>
</file>